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5935" yWindow="0" windowWidth="29040" windowHeight="16440" tabRatio="500" activeTab="1"/>
  </bookViews>
  <sheets>
    <sheet name="Summary" sheetId="5" r:id="rId1"/>
    <sheet name="Complete Data Set" sheetId="4" r:id="rId2"/>
    <sheet name="Pebble Counts" sheetId="2" r:id="rId3"/>
    <sheet name="Special Cases" sheetId="3" r:id="rId4"/>
  </sheets>
  <externalReferences>
    <externalReference r:id="rId5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Y25" i="2" l="1"/>
  <c r="BZ6" i="2"/>
  <c r="BZ7" i="2"/>
  <c r="BZ8" i="2"/>
  <c r="BZ9" i="2"/>
  <c r="BZ10" i="2"/>
  <c r="BZ11" i="2"/>
  <c r="BZ12" i="2"/>
  <c r="BZ13" i="2"/>
  <c r="BZ14" i="2"/>
  <c r="BZ15" i="2"/>
  <c r="BZ16" i="2"/>
  <c r="BZ17" i="2"/>
  <c r="BZ18" i="2"/>
  <c r="CA18" i="2"/>
  <c r="CA17" i="2"/>
  <c r="CA33" i="2"/>
  <c r="BZ23" i="2"/>
  <c r="BX33" i="2"/>
  <c r="BS2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U20" i="2"/>
  <c r="BU19" i="2"/>
  <c r="BU33" i="2"/>
  <c r="BT23" i="2"/>
  <c r="BR33" i="2"/>
  <c r="BM25" i="2"/>
  <c r="BN6" i="2"/>
  <c r="BN7" i="2"/>
  <c r="BN8" i="2"/>
  <c r="BN9" i="2"/>
  <c r="BN10" i="2"/>
  <c r="BN11" i="2"/>
  <c r="BN12" i="2"/>
  <c r="BN13" i="2"/>
  <c r="BN14" i="2"/>
  <c r="BN15" i="2"/>
  <c r="BN16" i="2"/>
  <c r="BN17" i="2"/>
  <c r="BN18" i="2"/>
  <c r="BO18" i="2"/>
  <c r="BO17" i="2"/>
  <c r="BO33" i="2"/>
  <c r="BN23" i="2"/>
  <c r="BL33" i="2"/>
  <c r="BG25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I19" i="2"/>
  <c r="BI18" i="2"/>
  <c r="BI33" i="2"/>
  <c r="BH23" i="2"/>
  <c r="BF33" i="2"/>
  <c r="BA2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C17" i="2"/>
  <c r="BC16" i="2"/>
  <c r="BC33" i="2"/>
  <c r="BB23" i="2"/>
  <c r="AZ33" i="2"/>
  <c r="AU2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W18" i="2"/>
  <c r="AW17" i="2"/>
  <c r="AW33" i="2"/>
  <c r="AV23" i="2"/>
  <c r="AT33" i="2"/>
  <c r="AO2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Q19" i="2"/>
  <c r="AQ18" i="2"/>
  <c r="AQ33" i="2"/>
  <c r="AP23" i="2"/>
  <c r="AN33" i="2"/>
  <c r="AI2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K20" i="2"/>
  <c r="AK19" i="2"/>
  <c r="AK33" i="2"/>
  <c r="AJ23" i="2"/>
  <c r="AH33" i="2"/>
  <c r="AC2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E19" i="2"/>
  <c r="AE18" i="2"/>
  <c r="AE33" i="2"/>
  <c r="AD23" i="2"/>
  <c r="AB33" i="2"/>
  <c r="W25" i="2"/>
  <c r="X6" i="2"/>
  <c r="X7" i="2"/>
  <c r="X8" i="2"/>
  <c r="X9" i="2"/>
  <c r="X10" i="2"/>
  <c r="X11" i="2"/>
  <c r="X12" i="2"/>
  <c r="X13" i="2"/>
  <c r="X14" i="2"/>
  <c r="X15" i="2"/>
  <c r="X16" i="2"/>
  <c r="X17" i="2"/>
  <c r="Y17" i="2"/>
  <c r="Y16" i="2"/>
  <c r="Y33" i="2"/>
  <c r="X23" i="2"/>
  <c r="V33" i="2"/>
  <c r="Q2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S19" i="2"/>
  <c r="S18" i="2"/>
  <c r="S33" i="2"/>
  <c r="R23" i="2"/>
  <c r="P33" i="2"/>
  <c r="K2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M18" i="2"/>
  <c r="M17" i="2"/>
  <c r="M33" i="2"/>
  <c r="L23" i="2"/>
  <c r="J33" i="2"/>
  <c r="E2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G18" i="2"/>
  <c r="G17" i="2"/>
  <c r="G33" i="2"/>
  <c r="F23" i="2"/>
  <c r="D33" i="2"/>
  <c r="CA32" i="2"/>
  <c r="BZ20" i="2"/>
  <c r="BZ21" i="2"/>
  <c r="BZ22" i="2"/>
  <c r="BX32" i="2"/>
  <c r="BU18" i="2"/>
  <c r="BU17" i="2"/>
  <c r="BU32" i="2"/>
  <c r="BT21" i="2"/>
  <c r="BT22" i="2"/>
  <c r="BR32" i="2"/>
  <c r="BO16" i="2"/>
  <c r="BO32" i="2"/>
  <c r="BN20" i="2"/>
  <c r="BN21" i="2"/>
  <c r="BN22" i="2"/>
  <c r="BL32" i="2"/>
  <c r="BI17" i="2"/>
  <c r="BI32" i="2"/>
  <c r="BH20" i="2"/>
  <c r="BH21" i="2"/>
  <c r="BH22" i="2"/>
  <c r="BF32" i="2"/>
  <c r="BC15" i="2"/>
  <c r="BC32" i="2"/>
  <c r="BB20" i="2"/>
  <c r="BB21" i="2"/>
  <c r="BB22" i="2"/>
  <c r="AZ32" i="2"/>
  <c r="AW16" i="2"/>
  <c r="AW15" i="2"/>
  <c r="AW32" i="2"/>
  <c r="AV20" i="2"/>
  <c r="AV21" i="2"/>
  <c r="AV22" i="2"/>
  <c r="AT32" i="2"/>
  <c r="AQ17" i="2"/>
  <c r="AQ32" i="2"/>
  <c r="AP20" i="2"/>
  <c r="AP21" i="2"/>
  <c r="AP22" i="2"/>
  <c r="AN32" i="2"/>
  <c r="AK18" i="2"/>
  <c r="AK17" i="2"/>
  <c r="AK32" i="2"/>
  <c r="AJ21" i="2"/>
  <c r="AJ22" i="2"/>
  <c r="AH32" i="2"/>
  <c r="AE17" i="2"/>
  <c r="AE16" i="2"/>
  <c r="AE32" i="2"/>
  <c r="AD20" i="2"/>
  <c r="AD21" i="2"/>
  <c r="AD22" i="2"/>
  <c r="AB32" i="2"/>
  <c r="Y15" i="2"/>
  <c r="Y32" i="2"/>
  <c r="X20" i="2"/>
  <c r="X21" i="2"/>
  <c r="X22" i="2"/>
  <c r="V32" i="2"/>
  <c r="S17" i="2"/>
  <c r="S32" i="2"/>
  <c r="R20" i="2"/>
  <c r="R21" i="2"/>
  <c r="R22" i="2"/>
  <c r="P32" i="2"/>
  <c r="M32" i="2"/>
  <c r="L20" i="2"/>
  <c r="L21" i="2"/>
  <c r="L22" i="2"/>
  <c r="J32" i="2"/>
  <c r="G16" i="2"/>
  <c r="G32" i="2"/>
  <c r="F20" i="2"/>
  <c r="F21" i="2"/>
  <c r="F22" i="2"/>
  <c r="D32" i="2"/>
  <c r="CA15" i="2"/>
  <c r="CA14" i="2"/>
  <c r="CA31" i="2"/>
  <c r="BZ19" i="2"/>
  <c r="BX31" i="2"/>
  <c r="BU16" i="2"/>
  <c r="BU15" i="2"/>
  <c r="BU31" i="2"/>
  <c r="BR31" i="2"/>
  <c r="BO15" i="2"/>
  <c r="BO14" i="2"/>
  <c r="BO31" i="2"/>
  <c r="BN19" i="2"/>
  <c r="BL31" i="2"/>
  <c r="BI16" i="2"/>
  <c r="BI15" i="2"/>
  <c r="BI31" i="2"/>
  <c r="BF31" i="2"/>
  <c r="BC14" i="2"/>
  <c r="BC13" i="2"/>
  <c r="BC31" i="2"/>
  <c r="BB18" i="2"/>
  <c r="BB19" i="2"/>
  <c r="AZ31" i="2"/>
  <c r="AW14" i="2"/>
  <c r="AW31" i="2"/>
  <c r="AV19" i="2"/>
  <c r="AT31" i="2"/>
  <c r="AQ15" i="2"/>
  <c r="AQ14" i="2"/>
  <c r="AQ31" i="2"/>
  <c r="AN31" i="2"/>
  <c r="AK16" i="2"/>
  <c r="AK15" i="2"/>
  <c r="AK31" i="2"/>
  <c r="AH31" i="2"/>
  <c r="AE15" i="2"/>
  <c r="AE31" i="2"/>
  <c r="AB31" i="2"/>
  <c r="Y14" i="2"/>
  <c r="Y31" i="2"/>
  <c r="X18" i="2"/>
  <c r="X19" i="2"/>
  <c r="V31" i="2"/>
  <c r="S16" i="2"/>
  <c r="S15" i="2"/>
  <c r="S31" i="2"/>
  <c r="P31" i="2"/>
  <c r="M16" i="2"/>
  <c r="M15" i="2"/>
  <c r="M31" i="2"/>
  <c r="L19" i="2"/>
  <c r="J31" i="2"/>
  <c r="G15" i="2"/>
  <c r="G31" i="2"/>
  <c r="F19" i="2"/>
  <c r="D31" i="2"/>
  <c r="CA13" i="2"/>
  <c r="CA12" i="2"/>
  <c r="CA30" i="2"/>
  <c r="BX30" i="2"/>
  <c r="BU13" i="2"/>
  <c r="BU12" i="2"/>
  <c r="BU30" i="2"/>
  <c r="BR30" i="2"/>
  <c r="BO13" i="2"/>
  <c r="BO12" i="2"/>
  <c r="BO30" i="2"/>
  <c r="BL30" i="2"/>
  <c r="BI14" i="2"/>
  <c r="BI13" i="2"/>
  <c r="BI30" i="2"/>
  <c r="BF30" i="2"/>
  <c r="BC12" i="2"/>
  <c r="BC11" i="2"/>
  <c r="BC30" i="2"/>
  <c r="AZ30" i="2"/>
  <c r="AW12" i="2"/>
  <c r="AW11" i="2"/>
  <c r="AW30" i="2"/>
  <c r="AT30" i="2"/>
  <c r="AQ13" i="2"/>
  <c r="AQ12" i="2"/>
  <c r="AQ30" i="2"/>
  <c r="AN30" i="2"/>
  <c r="AK14" i="2"/>
  <c r="AK13" i="2"/>
  <c r="AK30" i="2"/>
  <c r="AH30" i="2"/>
  <c r="AE14" i="2"/>
  <c r="AE13" i="2"/>
  <c r="AE30" i="2"/>
  <c r="AB30" i="2"/>
  <c r="Y13" i="2"/>
  <c r="Y12" i="2"/>
  <c r="Y30" i="2"/>
  <c r="V30" i="2"/>
  <c r="S13" i="2"/>
  <c r="S12" i="2"/>
  <c r="S30" i="2"/>
  <c r="P30" i="2"/>
  <c r="M14" i="2"/>
  <c r="M13" i="2"/>
  <c r="M30" i="2"/>
  <c r="J30" i="2"/>
  <c r="G14" i="2"/>
  <c r="G13" i="2"/>
  <c r="G30" i="2"/>
  <c r="D30" i="2"/>
  <c r="CA11" i="2"/>
  <c r="CA29" i="2"/>
  <c r="BX29" i="2"/>
  <c r="BR29" i="2"/>
  <c r="BO11" i="2"/>
  <c r="BO10" i="2"/>
  <c r="BO29" i="2"/>
  <c r="BL29" i="2"/>
  <c r="BI12" i="2"/>
  <c r="BI11" i="2"/>
  <c r="BI29" i="2"/>
  <c r="BF29" i="2"/>
  <c r="AZ29" i="2"/>
  <c r="AT29" i="2"/>
  <c r="AN29" i="2"/>
  <c r="AK12" i="2"/>
  <c r="AK11" i="2"/>
  <c r="AK29" i="2"/>
  <c r="AH29" i="2"/>
  <c r="AE12" i="2"/>
  <c r="AE29" i="2"/>
  <c r="AB29" i="2"/>
  <c r="Y11" i="2"/>
  <c r="Y29" i="2"/>
  <c r="V29" i="2"/>
  <c r="S11" i="2"/>
  <c r="S29" i="2"/>
  <c r="P29" i="2"/>
  <c r="M12" i="2"/>
  <c r="M11" i="2"/>
  <c r="M29" i="2"/>
  <c r="J29" i="2"/>
  <c r="G11" i="2"/>
  <c r="G10" i="2"/>
  <c r="G29" i="2"/>
  <c r="D29" i="2"/>
  <c r="BZ25" i="2"/>
  <c r="BT25" i="2"/>
  <c r="BN25" i="2"/>
  <c r="BH25" i="2"/>
  <c r="BB25" i="2"/>
  <c r="AV25" i="2"/>
  <c r="AP25" i="2"/>
  <c r="AJ25" i="2"/>
  <c r="AD25" i="2"/>
  <c r="X25" i="2"/>
  <c r="R25" i="2"/>
  <c r="L25" i="2"/>
  <c r="F25" i="2"/>
  <c r="L24" i="2"/>
  <c r="M24" i="2"/>
  <c r="CA23" i="2"/>
  <c r="BU23" i="2"/>
  <c r="BO23" i="2"/>
  <c r="BI23" i="2"/>
  <c r="BC23" i="2"/>
  <c r="AW23" i="2"/>
  <c r="AQ23" i="2"/>
  <c r="AK23" i="2"/>
  <c r="AE23" i="2"/>
  <c r="Y23" i="2"/>
  <c r="S23" i="2"/>
  <c r="M23" i="2"/>
  <c r="G23" i="2"/>
  <c r="CA22" i="2"/>
  <c r="BU22" i="2"/>
  <c r="BO22" i="2"/>
  <c r="BI22" i="2"/>
  <c r="BC22" i="2"/>
  <c r="AW22" i="2"/>
  <c r="AQ22" i="2"/>
  <c r="AK22" i="2"/>
  <c r="AE22" i="2"/>
  <c r="Y22" i="2"/>
  <c r="S22" i="2"/>
  <c r="M22" i="2"/>
  <c r="G22" i="2"/>
  <c r="CA21" i="2"/>
  <c r="BU21" i="2"/>
  <c r="BO21" i="2"/>
  <c r="BI21" i="2"/>
  <c r="BC21" i="2"/>
  <c r="AW21" i="2"/>
  <c r="AQ21" i="2"/>
  <c r="AK21" i="2"/>
  <c r="AE21" i="2"/>
  <c r="Y21" i="2"/>
  <c r="S21" i="2"/>
  <c r="M21" i="2"/>
  <c r="G21" i="2"/>
  <c r="CA20" i="2"/>
  <c r="BO20" i="2"/>
  <c r="BI20" i="2"/>
  <c r="BC20" i="2"/>
  <c r="AW20" i="2"/>
  <c r="AQ20" i="2"/>
  <c r="AE20" i="2"/>
  <c r="Y20" i="2"/>
  <c r="S20" i="2"/>
  <c r="M20" i="2"/>
  <c r="G20" i="2"/>
  <c r="CA19" i="2"/>
  <c r="BO19" i="2"/>
  <c r="BC19" i="2"/>
  <c r="AW19" i="2"/>
  <c r="Y19" i="2"/>
  <c r="M19" i="2"/>
  <c r="G19" i="2"/>
  <c r="BC18" i="2"/>
  <c r="Y18" i="2"/>
  <c r="CA16" i="2"/>
  <c r="AQ16" i="2"/>
  <c r="BU14" i="2"/>
  <c r="S14" i="2"/>
  <c r="AW13" i="2"/>
  <c r="G12" i="2"/>
  <c r="BU11" i="2"/>
  <c r="AQ11" i="2"/>
  <c r="AE11" i="2"/>
  <c r="CA10" i="2"/>
  <c r="BU10" i="2"/>
  <c r="BI10" i="2"/>
  <c r="BC10" i="2"/>
  <c r="AW10" i="2"/>
  <c r="AQ10" i="2"/>
  <c r="AK10" i="2"/>
  <c r="AE10" i="2"/>
  <c r="Y10" i="2"/>
  <c r="S10" i="2"/>
  <c r="M10" i="2"/>
  <c r="CA9" i="2"/>
  <c r="BU9" i="2"/>
  <c r="BO9" i="2"/>
  <c r="BI9" i="2"/>
  <c r="BC9" i="2"/>
  <c r="AW9" i="2"/>
  <c r="AQ9" i="2"/>
  <c r="AK9" i="2"/>
  <c r="AE9" i="2"/>
  <c r="Y9" i="2"/>
  <c r="S9" i="2"/>
  <c r="M9" i="2"/>
  <c r="G9" i="2"/>
  <c r="CA8" i="2"/>
  <c r="BU8" i="2"/>
  <c r="BO8" i="2"/>
  <c r="BI8" i="2"/>
  <c r="BC8" i="2"/>
  <c r="AW8" i="2"/>
  <c r="AQ8" i="2"/>
  <c r="AK8" i="2"/>
  <c r="AE8" i="2"/>
  <c r="Y8" i="2"/>
  <c r="S8" i="2"/>
  <c r="M8" i="2"/>
  <c r="G8" i="2"/>
  <c r="CA7" i="2"/>
  <c r="BU7" i="2"/>
  <c r="BO7" i="2"/>
  <c r="BI7" i="2"/>
  <c r="BC7" i="2"/>
  <c r="AW7" i="2"/>
  <c r="AQ7" i="2"/>
  <c r="AK7" i="2"/>
  <c r="AE7" i="2"/>
  <c r="Y7" i="2"/>
  <c r="S7" i="2"/>
  <c r="M7" i="2"/>
  <c r="G7" i="2"/>
  <c r="CA6" i="2"/>
  <c r="BU6" i="2"/>
  <c r="BO6" i="2"/>
  <c r="BI6" i="2"/>
  <c r="BC6" i="2"/>
  <c r="AW6" i="2"/>
  <c r="AQ6" i="2"/>
  <c r="AK6" i="2"/>
  <c r="AE6" i="2"/>
  <c r="Y6" i="2"/>
  <c r="S6" i="2"/>
  <c r="M6" i="2"/>
  <c r="G6" i="2"/>
</calcChain>
</file>

<file path=xl/sharedStrings.xml><?xml version="1.0" encoding="utf-8"?>
<sst xmlns="http://schemas.openxmlformats.org/spreadsheetml/2006/main" count="1531" uniqueCount="560">
  <si>
    <t>Reach 1</t>
  </si>
  <si>
    <t>Reach 2</t>
  </si>
  <si>
    <t>Reach 3</t>
  </si>
  <si>
    <t>Reach 4</t>
  </si>
  <si>
    <t>Reach 5</t>
  </si>
  <si>
    <t>Reach 6</t>
  </si>
  <si>
    <t>Reach 7</t>
  </si>
  <si>
    <t>Reach 8</t>
  </si>
  <si>
    <t>Reach 9</t>
  </si>
  <si>
    <t>Total</t>
  </si>
  <si>
    <t>61.7 - 64.9</t>
  </si>
  <si>
    <t>64.9 - 66.2</t>
  </si>
  <si>
    <t>66.2 - 69.2</t>
  </si>
  <si>
    <t>69.2 - 71.3</t>
  </si>
  <si>
    <t>71.3 - 75.1</t>
  </si>
  <si>
    <t>75.1 - 76.5</t>
  </si>
  <si>
    <t>76.5 - 78.7</t>
  </si>
  <si>
    <t>Wetted Width (ft)</t>
  </si>
  <si>
    <t>n=0</t>
  </si>
  <si>
    <t>n=1</t>
  </si>
  <si>
    <t>Water Depth (ft)</t>
  </si>
  <si>
    <t>Pool Maximum Depth</t>
  </si>
  <si>
    <t>Width (ft)</t>
  </si>
  <si>
    <t>Pools</t>
  </si>
  <si>
    <t>Pools per mile</t>
  </si>
  <si>
    <t>Residual Depth (% of pools)</t>
  </si>
  <si>
    <t>Pools &lt; 3 ft</t>
  </si>
  <si>
    <t>Pools 3-6 ft</t>
  </si>
  <si>
    <t>Pools 6-9 ft</t>
  </si>
  <si>
    <t>Pools 9-12 ft</t>
  </si>
  <si>
    <t>Riffle:Pool ratio</t>
  </si>
  <si>
    <t>Mean Pool Spacing (bankfull channel widths per pool)</t>
  </si>
  <si>
    <t>Large Wood</t>
  </si>
  <si>
    <t>Total Number Pieces</t>
  </si>
  <si>
    <t>Large (20 in by 35 ft)</t>
  </si>
  <si>
    <t>Medium (12 in by 35 ft)</t>
  </si>
  <si>
    <t>Large and Medium</t>
  </si>
  <si>
    <t>Small (6 in x 20 ft)</t>
  </si>
  <si>
    <t>Bank Erosion</t>
  </si>
  <si>
    <t>% Sand</t>
  </si>
  <si>
    <t>% Gravel</t>
  </si>
  <si>
    <t>% Cobble</t>
  </si>
  <si>
    <t>% Boulder</t>
  </si>
  <si>
    <t>% Bedrock</t>
  </si>
  <si>
    <t>Vegetation (% of sampled units in 100-foot-wide zone averaged between both banks)</t>
  </si>
  <si>
    <t>Dominant Overstory Size Class</t>
  </si>
  <si>
    <t>Mature Tree</t>
  </si>
  <si>
    <t>Large Tree</t>
  </si>
  <si>
    <t>Small Tree</t>
  </si>
  <si>
    <t>Sapling/Pole</t>
  </si>
  <si>
    <t>Shrub/Seedling</t>
  </si>
  <si>
    <t>Grassland/Forb</t>
  </si>
  <si>
    <t>No Vegetation</t>
  </si>
  <si>
    <t>Cottonwood</t>
  </si>
  <si>
    <t>Aspen</t>
  </si>
  <si>
    <t>Cedar</t>
  </si>
  <si>
    <t>Douglas fir</t>
  </si>
  <si>
    <t>Pondersosa</t>
  </si>
  <si>
    <t>Dogwood</t>
  </si>
  <si>
    <t>Willow</t>
  </si>
  <si>
    <t>Grassland/forbes</t>
  </si>
  <si>
    <t>Small Shrub</t>
  </si>
  <si>
    <t>Reach Milage boundaries</t>
  </si>
  <si>
    <t>61 - 61.7</t>
  </si>
  <si>
    <t>78.7 - 80</t>
  </si>
  <si>
    <t>Pool</t>
  </si>
  <si>
    <t>Mean</t>
  </si>
  <si>
    <t>Median</t>
  </si>
  <si>
    <t>StDev</t>
  </si>
  <si>
    <t>Glide</t>
  </si>
  <si>
    <t>Riffle</t>
  </si>
  <si>
    <t>Side Channel</t>
  </si>
  <si>
    <t>Pool Residual Depth</t>
  </si>
  <si>
    <t xml:space="preserve">Mean </t>
  </si>
  <si>
    <t>Glide Maximum Depth</t>
  </si>
  <si>
    <t>Glide Average Depth</t>
  </si>
  <si>
    <t>Riffle Maximum Depth</t>
  </si>
  <si>
    <t>Side Channel Maximum Depth</t>
  </si>
  <si>
    <t>Bankful Characteristics</t>
  </si>
  <si>
    <t>Average Depth (ft)</t>
  </si>
  <si>
    <t>Maximum Depth (ft)</t>
  </si>
  <si>
    <t>Width: Depth Ratio</t>
  </si>
  <si>
    <t>Floodprone Width</t>
  </si>
  <si>
    <t>Habitat area %</t>
  </si>
  <si>
    <t>Number of Pieces/Mile</t>
  </si>
  <si>
    <t>Total Bank Erosion (feet)</t>
  </si>
  <si>
    <t>Substrate</t>
  </si>
  <si>
    <t>Overstory Species Composition</t>
  </si>
  <si>
    <t>Understory Species Composition</t>
  </si>
  <si>
    <t>Upper Methow River RM 61-80</t>
  </si>
  <si>
    <t>Material</t>
  </si>
  <si>
    <t>Size Range (mm)</t>
  </si>
  <si>
    <t>Count</t>
  </si>
  <si>
    <t>Item %</t>
  </si>
  <si>
    <t>Cumulative %</t>
  </si>
  <si>
    <t>Sand</t>
  </si>
  <si>
    <t>&lt;2</t>
  </si>
  <si>
    <t>Very Fine Gravel</t>
  </si>
  <si>
    <t>2.1-4</t>
  </si>
  <si>
    <t>Fine Gravel</t>
  </si>
  <si>
    <t>4.1-5.7</t>
  </si>
  <si>
    <t>5.8-8</t>
  </si>
  <si>
    <t>Medium Gravel</t>
  </si>
  <si>
    <t>8.1-11.3</t>
  </si>
  <si>
    <t>11.4-16</t>
  </si>
  <si>
    <t>Coarse Gravel</t>
  </si>
  <si>
    <t>16.1-22.6</t>
  </si>
  <si>
    <t>22.7-32</t>
  </si>
  <si>
    <t>Very Coarse Gravel</t>
  </si>
  <si>
    <t>32.1-45</t>
  </si>
  <si>
    <t>45.1-64</t>
  </si>
  <si>
    <t>Small Cobble</t>
  </si>
  <si>
    <t>64.1-90</t>
  </si>
  <si>
    <t>90.1-128</t>
  </si>
  <si>
    <t>Large Cobble</t>
  </si>
  <si>
    <t>128.1-180</t>
  </si>
  <si>
    <t>180.1-256</t>
  </si>
  <si>
    <t>Small Boulder</t>
  </si>
  <si>
    <t>256.1-362</t>
  </si>
  <si>
    <t>362.1-512</t>
  </si>
  <si>
    <t>Small Boulders</t>
  </si>
  <si>
    <t>512-1024</t>
  </si>
  <si>
    <t>512 - 1024</t>
  </si>
  <si>
    <t>1024-2048</t>
  </si>
  <si>
    <t>2048-4096</t>
  </si>
  <si>
    <t>Percent Composition</t>
  </si>
  <si>
    <t>Size Class</t>
  </si>
  <si>
    <t>Size percent finer than (mm)</t>
  </si>
  <si>
    <t>D5</t>
  </si>
  <si>
    <t>Gravel</t>
  </si>
  <si>
    <t>D16</t>
  </si>
  <si>
    <t>Cobble</t>
  </si>
  <si>
    <t>D50</t>
  </si>
  <si>
    <t>Boulder</t>
  </si>
  <si>
    <t>D84</t>
  </si>
  <si>
    <t>Bedrock</t>
  </si>
  <si>
    <t>D95</t>
  </si>
  <si>
    <t>* Assumed linear interpolation</t>
  </si>
  <si>
    <t>REACH</t>
  </si>
  <si>
    <t>SEQUENCE ORDER</t>
  </si>
  <si>
    <t>CHANNEL UNIT TYPE</t>
  </si>
  <si>
    <t>LENGTH (FT)</t>
  </si>
  <si>
    <t>WIDTH (FT)</t>
  </si>
  <si>
    <t>HEIGHT (FT)</t>
  </si>
  <si>
    <t>COMMENTS</t>
  </si>
  <si>
    <t>M1</t>
  </si>
  <si>
    <t>Marshland along road (Left)</t>
  </si>
  <si>
    <t>M2</t>
  </si>
  <si>
    <t>Area is very approximate.</t>
  </si>
  <si>
    <t>M3</t>
  </si>
  <si>
    <t>Plants are marsh-like (rushes)</t>
  </si>
  <si>
    <t>Woody Material</t>
  </si>
  <si>
    <t>Bankful Measurements</t>
  </si>
  <si>
    <t>Unstable Banks</t>
  </si>
  <si>
    <t>Riparian Vegetation</t>
  </si>
  <si>
    <t>Water Temp</t>
  </si>
  <si>
    <t>Tributaries and Side Channels</t>
  </si>
  <si>
    <t>NOTES</t>
  </si>
  <si>
    <t>SO</t>
  </si>
  <si>
    <t>Channel Unit</t>
  </si>
  <si>
    <t>Length (if side channel, total length)</t>
  </si>
  <si>
    <t>Wet Width</t>
  </si>
  <si>
    <t>Max Depth</t>
  </si>
  <si>
    <t>Avg Depth</t>
  </si>
  <si>
    <t>Pool Crest Depth</t>
  </si>
  <si>
    <t>Formed by</t>
  </si>
  <si>
    <t>S</t>
  </si>
  <si>
    <t>M</t>
  </si>
  <si>
    <t>L</t>
  </si>
  <si>
    <t>BF Width</t>
  </si>
  <si>
    <t>BFD 1</t>
  </si>
  <si>
    <t>BFD 2</t>
  </si>
  <si>
    <t>BFD 3</t>
  </si>
  <si>
    <t>BFD 4</t>
  </si>
  <si>
    <t>BFD 5</t>
  </si>
  <si>
    <t>BFD 6</t>
  </si>
  <si>
    <t>BFD 7</t>
  </si>
  <si>
    <t>BFD 8</t>
  </si>
  <si>
    <t>BFD 9</t>
  </si>
  <si>
    <t>BFD 10</t>
  </si>
  <si>
    <t>Max BF Depth</t>
  </si>
  <si>
    <t>FPW</t>
  </si>
  <si>
    <t>Total Length</t>
  </si>
  <si>
    <t>Length Left</t>
  </si>
  <si>
    <t>Length Right</t>
  </si>
  <si>
    <t>Class</t>
  </si>
  <si>
    <t>Overstory</t>
  </si>
  <si>
    <t>Understory</t>
  </si>
  <si>
    <t>Water Temp (Celcius)</t>
  </si>
  <si>
    <t>Water Temp in main channel if side channel measurement</t>
  </si>
  <si>
    <t>Time</t>
  </si>
  <si>
    <t>Right or Left</t>
  </si>
  <si>
    <t>Percent flow</t>
  </si>
  <si>
    <t>Grade</t>
  </si>
  <si>
    <t>Wet channel length (for side channels that are wet/dry)</t>
  </si>
  <si>
    <t>FN1</t>
  </si>
  <si>
    <t>FT2</t>
  </si>
  <si>
    <t>ST</t>
  </si>
  <si>
    <t>HC</t>
  </si>
  <si>
    <t>FN3</t>
  </si>
  <si>
    <t>FT4</t>
  </si>
  <si>
    <t>TRIB1</t>
  </si>
  <si>
    <t>Right</t>
  </si>
  <si>
    <t>FT5</t>
  </si>
  <si>
    <t>HW</t>
  </si>
  <si>
    <t>Left</t>
  </si>
  <si>
    <t>FN6</t>
  </si>
  <si>
    <t>FT7</t>
  </si>
  <si>
    <t>S1</t>
  </si>
  <si>
    <t>FT8</t>
  </si>
  <si>
    <t>SIDE1S</t>
  </si>
  <si>
    <t>RIGHT</t>
  </si>
  <si>
    <t>JAM1</t>
  </si>
  <si>
    <t>In SIDE1S</t>
  </si>
  <si>
    <t>SIDE2S</t>
  </si>
  <si>
    <t>LEFT</t>
  </si>
  <si>
    <t>JAM2</t>
  </si>
  <si>
    <t>Top of SIDE2S</t>
  </si>
  <si>
    <t>FT9</t>
  </si>
  <si>
    <t>SIDE3F</t>
  </si>
  <si>
    <t>JAM3</t>
  </si>
  <si>
    <t>IN SIDE3F</t>
  </si>
  <si>
    <t>FN10</t>
  </si>
  <si>
    <t>JAM4</t>
  </si>
  <si>
    <t>IN FN10</t>
  </si>
  <si>
    <t>FT11</t>
  </si>
  <si>
    <t>SIDE4S</t>
  </si>
  <si>
    <t>FN12</t>
  </si>
  <si>
    <t>S2</t>
  </si>
  <si>
    <t>FT13</t>
  </si>
  <si>
    <t>FN14</t>
  </si>
  <si>
    <t>FT15</t>
  </si>
  <si>
    <t>HD</t>
  </si>
  <si>
    <t>JAM5</t>
  </si>
  <si>
    <t>JAM6</t>
  </si>
  <si>
    <t>S3</t>
  </si>
  <si>
    <t>TRIB AT UPSTREAM; LEFT IS DRY</t>
  </si>
  <si>
    <t>FT16</t>
  </si>
  <si>
    <t>S4</t>
  </si>
  <si>
    <t>FT17</t>
  </si>
  <si>
    <t>JAM7</t>
  </si>
  <si>
    <t>MOST OF JAM ON FLOODPLAIN</t>
  </si>
  <si>
    <t>FN18</t>
  </si>
  <si>
    <t>FT19</t>
  </si>
  <si>
    <t>FN20</t>
  </si>
  <si>
    <t>CP</t>
  </si>
  <si>
    <t>FT21</t>
  </si>
  <si>
    <t>SIDE5S</t>
  </si>
  <si>
    <t>JAM8</t>
  </si>
  <si>
    <t>FN22</t>
  </si>
  <si>
    <t>SIDE6S</t>
  </si>
  <si>
    <t>FT23</t>
  </si>
  <si>
    <t>FN24</t>
  </si>
  <si>
    <t>FT25</t>
  </si>
  <si>
    <t>JAM9</t>
  </si>
  <si>
    <t>FN26</t>
  </si>
  <si>
    <t>SIDE7F</t>
  </si>
  <si>
    <t>SIDE7F is a huge side channel complex. Likely 5,000+ feet of side channel. Not all mapped or walked.</t>
  </si>
  <si>
    <t>FT27</t>
  </si>
  <si>
    <t>SIDE8F</t>
  </si>
  <si>
    <t>SIDE9F</t>
  </si>
  <si>
    <t>FN28</t>
  </si>
  <si>
    <t>FT29</t>
  </si>
  <si>
    <t>FN30</t>
  </si>
  <si>
    <t>JAM10</t>
  </si>
  <si>
    <t>FT31</t>
  </si>
  <si>
    <t>S5</t>
  </si>
  <si>
    <t>SIDE10F</t>
  </si>
  <si>
    <t>SIDE11F</t>
  </si>
  <si>
    <t>TRIB2</t>
  </si>
  <si>
    <t>S6</t>
  </si>
  <si>
    <t>SIDE12F</t>
  </si>
  <si>
    <t>Estimated length. Thick brush; significant braiding.</t>
  </si>
  <si>
    <t>S7B</t>
  </si>
  <si>
    <t>JAM12</t>
  </si>
  <si>
    <t>FT32B</t>
  </si>
  <si>
    <t>S8B</t>
  </si>
  <si>
    <t>JAM13</t>
  </si>
  <si>
    <t>Jam located between S8B and SIDE 12F</t>
  </si>
  <si>
    <t>S9B</t>
  </si>
  <si>
    <t>FN33</t>
  </si>
  <si>
    <t>TRIB3</t>
  </si>
  <si>
    <t>FT34</t>
  </si>
  <si>
    <t>GF</t>
  </si>
  <si>
    <t>FN35</t>
  </si>
  <si>
    <t>FT36</t>
  </si>
  <si>
    <t>S10</t>
  </si>
  <si>
    <t>FT37</t>
  </si>
  <si>
    <t>S11</t>
  </si>
  <si>
    <t>FT38</t>
  </si>
  <si>
    <t>FN39</t>
  </si>
  <si>
    <t>FT40</t>
  </si>
  <si>
    <t>FN41</t>
  </si>
  <si>
    <t>FT42</t>
  </si>
  <si>
    <t>FN43</t>
  </si>
  <si>
    <t>FT44</t>
  </si>
  <si>
    <t>S12</t>
  </si>
  <si>
    <t>FN45</t>
  </si>
  <si>
    <t>S13</t>
  </si>
  <si>
    <t>S14</t>
  </si>
  <si>
    <t>FT46</t>
  </si>
  <si>
    <t>S15</t>
  </si>
  <si>
    <t>JAM17</t>
  </si>
  <si>
    <t>FN47</t>
  </si>
  <si>
    <t>FT48</t>
  </si>
  <si>
    <t>FN49</t>
  </si>
  <si>
    <t>FT50</t>
  </si>
  <si>
    <t>FN51</t>
  </si>
  <si>
    <t>FT52</t>
  </si>
  <si>
    <t>FN53</t>
  </si>
  <si>
    <t>SS</t>
  </si>
  <si>
    <t>FT54</t>
  </si>
  <si>
    <t>FN55</t>
  </si>
  <si>
    <t>FT56</t>
  </si>
  <si>
    <t>FN57</t>
  </si>
  <si>
    <t>FT58</t>
  </si>
  <si>
    <t>FN59</t>
  </si>
  <si>
    <t>FT60</t>
  </si>
  <si>
    <t>FN61</t>
  </si>
  <si>
    <t>FT62</t>
  </si>
  <si>
    <t>FN63</t>
  </si>
  <si>
    <t>FT64</t>
  </si>
  <si>
    <t>S16</t>
  </si>
  <si>
    <t>FT65</t>
  </si>
  <si>
    <t>CC</t>
  </si>
  <si>
    <t>TRIB4</t>
  </si>
  <si>
    <t>FN66</t>
  </si>
  <si>
    <t>FT67</t>
  </si>
  <si>
    <t>FN68</t>
  </si>
  <si>
    <t>FT69</t>
  </si>
  <si>
    <t>FT70</t>
  </si>
  <si>
    <t>SIDE21S</t>
  </si>
  <si>
    <t>FN71</t>
  </si>
  <si>
    <t>FT72</t>
  </si>
  <si>
    <t>FN73</t>
  </si>
  <si>
    <t>FT74</t>
  </si>
  <si>
    <t>FN75</t>
  </si>
  <si>
    <t>SP</t>
  </si>
  <si>
    <t>HX</t>
  </si>
  <si>
    <t>FT76</t>
  </si>
  <si>
    <t>S17</t>
  </si>
  <si>
    <t>FT77</t>
  </si>
  <si>
    <t>S18</t>
  </si>
  <si>
    <t>FT78</t>
  </si>
  <si>
    <t>SEE GIS FOR LOCATION</t>
  </si>
  <si>
    <t>S19</t>
  </si>
  <si>
    <t>S20</t>
  </si>
  <si>
    <t>FT79</t>
  </si>
  <si>
    <t>S21</t>
  </si>
  <si>
    <t>FT80</t>
  </si>
  <si>
    <t>S22</t>
  </si>
  <si>
    <t>S23</t>
  </si>
  <si>
    <t>FT81</t>
  </si>
  <si>
    <t>S24</t>
  </si>
  <si>
    <t>S25</t>
  </si>
  <si>
    <t>S26</t>
  </si>
  <si>
    <t>FT82</t>
  </si>
  <si>
    <t>JAM25</t>
  </si>
  <si>
    <t>S27</t>
  </si>
  <si>
    <t>FT83</t>
  </si>
  <si>
    <t>FN84</t>
  </si>
  <si>
    <t>FT85</t>
  </si>
  <si>
    <t>JAM27</t>
  </si>
  <si>
    <t>S28</t>
  </si>
  <si>
    <t>FT86</t>
  </si>
  <si>
    <t>S29</t>
  </si>
  <si>
    <t>S30</t>
  </si>
  <si>
    <t>FT87</t>
  </si>
  <si>
    <t>S31</t>
  </si>
  <si>
    <t>S32</t>
  </si>
  <si>
    <t>S33</t>
  </si>
  <si>
    <t>FT88</t>
  </si>
  <si>
    <t>TRIB5</t>
  </si>
  <si>
    <t>S34</t>
  </si>
  <si>
    <t>S35</t>
  </si>
  <si>
    <t>FT89</t>
  </si>
  <si>
    <t>S36</t>
  </si>
  <si>
    <t>FT90</t>
  </si>
  <si>
    <t>CD</t>
  </si>
  <si>
    <t>S37</t>
  </si>
  <si>
    <t>FT91</t>
  </si>
  <si>
    <t>S38</t>
  </si>
  <si>
    <t>S39</t>
  </si>
  <si>
    <t>FN92</t>
  </si>
  <si>
    <t>TRIB6</t>
  </si>
  <si>
    <t>S40</t>
  </si>
  <si>
    <t>S41B</t>
  </si>
  <si>
    <t>FT93</t>
  </si>
  <si>
    <t>FN94</t>
  </si>
  <si>
    <t>FN95</t>
  </si>
  <si>
    <t>FT96</t>
  </si>
  <si>
    <t>FN97</t>
  </si>
  <si>
    <t>FT98</t>
  </si>
  <si>
    <t>S42</t>
  </si>
  <si>
    <t>FT99</t>
  </si>
  <si>
    <t>FN100</t>
  </si>
  <si>
    <t>FT101</t>
  </si>
  <si>
    <t>FN102</t>
  </si>
  <si>
    <t>FT103</t>
  </si>
  <si>
    <t>IN FT103 - OUT OF ORDER</t>
  </si>
  <si>
    <t>S43</t>
  </si>
  <si>
    <t>FT104</t>
  </si>
  <si>
    <t>S44</t>
  </si>
  <si>
    <t>FT105</t>
  </si>
  <si>
    <t>HQ</t>
  </si>
  <si>
    <t>SIDE30</t>
  </si>
  <si>
    <t>S45</t>
  </si>
  <si>
    <t>S46</t>
  </si>
  <si>
    <t>SIDE31F</t>
  </si>
  <si>
    <t>FT106</t>
  </si>
  <si>
    <t>S47</t>
  </si>
  <si>
    <t>FN107</t>
  </si>
  <si>
    <t>FN108</t>
  </si>
  <si>
    <t>S48</t>
  </si>
  <si>
    <t>SIDE32</t>
  </si>
  <si>
    <t>FT109</t>
  </si>
  <si>
    <t>S49</t>
  </si>
  <si>
    <t>FT110</t>
  </si>
  <si>
    <t>S50</t>
  </si>
  <si>
    <t>LT</t>
  </si>
  <si>
    <t>FT111</t>
  </si>
  <si>
    <t>TRIB7</t>
  </si>
  <si>
    <t>S51</t>
  </si>
  <si>
    <t>FT112</t>
  </si>
  <si>
    <t>SIDE33F</t>
  </si>
  <si>
    <t>S52</t>
  </si>
  <si>
    <t>S53</t>
  </si>
  <si>
    <t>FT113</t>
  </si>
  <si>
    <t>S54</t>
  </si>
  <si>
    <t>S55</t>
  </si>
  <si>
    <t>FT114</t>
  </si>
  <si>
    <t>FN115</t>
  </si>
  <si>
    <t>FT116</t>
  </si>
  <si>
    <t>SIDE34F</t>
  </si>
  <si>
    <t>FN117</t>
  </si>
  <si>
    <t>FT118</t>
  </si>
  <si>
    <t>FN119</t>
  </si>
  <si>
    <t>FT120</t>
  </si>
  <si>
    <t>*SNOWBERRY/HUCKLEBERRY</t>
  </si>
  <si>
    <t>S56</t>
  </si>
  <si>
    <t>FT121</t>
  </si>
  <si>
    <t>SIDE35F</t>
  </si>
  <si>
    <t>SIDE36F</t>
  </si>
  <si>
    <t>JAM41</t>
  </si>
  <si>
    <t>SIDE37S</t>
  </si>
  <si>
    <t>FLOWS INTO 34F</t>
  </si>
  <si>
    <t>S57</t>
  </si>
  <si>
    <t>FT122</t>
  </si>
  <si>
    <t>S58</t>
  </si>
  <si>
    <t>FT123</t>
  </si>
  <si>
    <t>S59</t>
  </si>
  <si>
    <t>FT124</t>
  </si>
  <si>
    <t>FN125</t>
  </si>
  <si>
    <t>FT126</t>
  </si>
  <si>
    <t>S60</t>
  </si>
  <si>
    <t>FT127</t>
  </si>
  <si>
    <t>SIDE38S</t>
  </si>
  <si>
    <t>SIDE39</t>
  </si>
  <si>
    <t>S61</t>
  </si>
  <si>
    <t>FT128</t>
  </si>
  <si>
    <t>S62</t>
  </si>
  <si>
    <t>FT129</t>
  </si>
  <si>
    <t>TRIB8</t>
  </si>
  <si>
    <t>FT130</t>
  </si>
  <si>
    <t>S63</t>
  </si>
  <si>
    <t>FT131</t>
  </si>
  <si>
    <t>FN132</t>
  </si>
  <si>
    <t>FT133</t>
  </si>
  <si>
    <t>S64</t>
  </si>
  <si>
    <t>FT134</t>
  </si>
  <si>
    <t>SIDE40F</t>
  </si>
  <si>
    <t>SIDE41S</t>
  </si>
  <si>
    <t>SIDE42F</t>
  </si>
  <si>
    <t>S65</t>
  </si>
  <si>
    <t>FT135</t>
  </si>
  <si>
    <t>TRIB9</t>
  </si>
  <si>
    <t>TRIB10</t>
  </si>
  <si>
    <t>SIDE43S</t>
  </si>
  <si>
    <t>FT136</t>
  </si>
  <si>
    <t>FN137</t>
  </si>
  <si>
    <t>FT138</t>
  </si>
  <si>
    <t>FN139</t>
  </si>
  <si>
    <t>TRIB11</t>
  </si>
  <si>
    <t>FT140</t>
  </si>
  <si>
    <t>S66</t>
  </si>
  <si>
    <t>TRIB12</t>
  </si>
  <si>
    <t>FT141</t>
  </si>
  <si>
    <t>SIDE44S</t>
  </si>
  <si>
    <t>S67</t>
  </si>
  <si>
    <t>JAM48</t>
  </si>
  <si>
    <t>SIDE45F</t>
  </si>
  <si>
    <t>FT142</t>
  </si>
  <si>
    <t>SIDE46F</t>
  </si>
  <si>
    <t>S68</t>
  </si>
  <si>
    <t>SIDE47S</t>
  </si>
  <si>
    <t>FT143</t>
  </si>
  <si>
    <t>FROM AVALANCHE SLIDE</t>
  </si>
  <si>
    <t>S69</t>
  </si>
  <si>
    <t>FT144</t>
  </si>
  <si>
    <t>TRIB13</t>
  </si>
  <si>
    <t>JAM11</t>
  </si>
  <si>
    <t>JAM14</t>
  </si>
  <si>
    <t>SIDE13S</t>
  </si>
  <si>
    <t>SIDE14F</t>
  </si>
  <si>
    <t>JAM15</t>
  </si>
  <si>
    <t>JAM16</t>
  </si>
  <si>
    <t>SIDE15F</t>
  </si>
  <si>
    <t>SIDE16</t>
  </si>
  <si>
    <t>SIDE17S</t>
  </si>
  <si>
    <t>EARLY WINTERS CREEK. Relatively steep.</t>
  </si>
  <si>
    <t>SIDE18S</t>
  </si>
  <si>
    <t>SIDE19</t>
  </si>
  <si>
    <t>SIDE20S</t>
  </si>
  <si>
    <t>JAM18</t>
  </si>
  <si>
    <t>JAM19</t>
  </si>
  <si>
    <t>SIDE22S</t>
  </si>
  <si>
    <t>SIDE23S</t>
  </si>
  <si>
    <t>JAM20</t>
  </si>
  <si>
    <t>JAM21</t>
  </si>
  <si>
    <t>JAM22</t>
  </si>
  <si>
    <t>JAM23</t>
  </si>
  <si>
    <t>SIDE24S</t>
  </si>
  <si>
    <t>JAM24</t>
  </si>
  <si>
    <t>JAM26</t>
  </si>
  <si>
    <t>SIDE25S</t>
  </si>
  <si>
    <t>JAM28</t>
  </si>
  <si>
    <t>SIDE26S</t>
  </si>
  <si>
    <t>JAM29</t>
  </si>
  <si>
    <t>JAM30</t>
  </si>
  <si>
    <t>JAM31</t>
  </si>
  <si>
    <t>JAM32</t>
  </si>
  <si>
    <t>JAM33</t>
  </si>
  <si>
    <t>SIDE27S</t>
  </si>
  <si>
    <t>SIDE28S</t>
  </si>
  <si>
    <t>JAM34</t>
  </si>
  <si>
    <t>JAM35</t>
  </si>
  <si>
    <t>SIDE29S</t>
  </si>
  <si>
    <t>JAM36</t>
  </si>
  <si>
    <t>JAM37</t>
  </si>
  <si>
    <t>JAM38</t>
  </si>
  <si>
    <t>JAM39</t>
  </si>
  <si>
    <t>JAM40</t>
  </si>
  <si>
    <t>JAM42</t>
  </si>
  <si>
    <t>JAM43</t>
  </si>
  <si>
    <t>JAM44</t>
  </si>
  <si>
    <t>JAM45</t>
  </si>
  <si>
    <t>JAM46</t>
  </si>
  <si>
    <t>JAM47</t>
  </si>
  <si>
    <t>JAM49</t>
  </si>
  <si>
    <t>JAM50</t>
  </si>
  <si>
    <t>JAM51</t>
  </si>
  <si>
    <t>JAM52</t>
  </si>
  <si>
    <t>JAM53</t>
  </si>
  <si>
    <t>Channel Units</t>
  </si>
  <si>
    <t>Total Medium &amp; Large Wood (Including Jams)</t>
  </si>
  <si>
    <t>M &amp; L Wood per 100 feet</t>
  </si>
  <si>
    <t>Ceanothus</t>
  </si>
  <si>
    <t>Snowberry (co-dom with mtn maple or huckleberry)</t>
  </si>
  <si>
    <t>*Ceanothus</t>
  </si>
  <si>
    <t>*SNOWBERRY, MOUNTAIN MAPLE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</si>
</sst>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i/>
      <sz val="1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scheme val="minor"/>
    </font>
    <font>
      <sz val="11"/>
      <name val="Calibri"/>
      <scheme val="minor"/>
    </font>
    <font>
      <b/>
      <sz val="11"/>
      <color indexed="10"/>
      <name val="Calibri"/>
      <scheme val="minor"/>
    </font>
    <font>
      <sz val="12"/>
      <color rgb="FF000000"/>
      <name val="Calibri"/>
      <charset val="238"/>
      <scheme val="minor"/>
    </font>
    <font>
      <i/>
      <sz val="12"/>
      <name val="Calibri"/>
      <scheme val="minor"/>
    </font>
    <font>
      <i/>
      <sz val="8"/>
      <name val="Calibri"/>
      <scheme val="minor"/>
    </font>
    <font>
      <sz val="12"/>
      <name val="Calibri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auto="1"/>
      </right>
      <top/>
      <bottom style="thin">
        <color rgb="FFB2B2B2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0">
    <xf numFmtId="0" fontId="0" fillId="0" borderId="0" xfId="0"/>
    <xf numFmtId="1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0" fillId="0" borderId="0" xfId="0" applyFill="1"/>
    <xf numFmtId="9" fontId="0" fillId="0" borderId="2" xfId="1" applyFont="1" applyFill="1" applyBorder="1"/>
    <xf numFmtId="0" fontId="0" fillId="0" borderId="2" xfId="0" applyFill="1" applyBorder="1"/>
    <xf numFmtId="1" fontId="0" fillId="0" borderId="2" xfId="0" applyNumberFormat="1" applyFont="1" applyFill="1" applyBorder="1"/>
    <xf numFmtId="1" fontId="6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9" fontId="7" fillId="0" borderId="9" xfId="0" applyNumberFormat="1" applyFont="1" applyFill="1" applyBorder="1" applyAlignment="1">
      <alignment horizontal="center"/>
    </xf>
    <xf numFmtId="9" fontId="0" fillId="0" borderId="3" xfId="1" applyFont="1" applyFill="1" applyBorder="1"/>
    <xf numFmtId="0" fontId="0" fillId="0" borderId="3" xfId="0" applyFont="1" applyFill="1" applyBorder="1"/>
    <xf numFmtId="1" fontId="4" fillId="0" borderId="0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 vertical="center"/>
    </xf>
    <xf numFmtId="1" fontId="4" fillId="0" borderId="18" xfId="0" applyNumberFormat="1" applyFont="1" applyFill="1" applyBorder="1" applyAlignment="1">
      <alignment horizontal="left" vertical="center"/>
    </xf>
    <xf numFmtId="1" fontId="4" fillId="0" borderId="9" xfId="0" applyNumberFormat="1" applyFont="1" applyFill="1" applyBorder="1" applyAlignment="1">
      <alignment horizontal="left" vertical="center"/>
    </xf>
    <xf numFmtId="9" fontId="7" fillId="0" borderId="16" xfId="0" applyNumberFormat="1" applyFont="1" applyFill="1" applyBorder="1" applyAlignment="1">
      <alignment horizontal="center"/>
    </xf>
    <xf numFmtId="1" fontId="6" fillId="0" borderId="2" xfId="0" applyNumberFormat="1" applyFont="1" applyFill="1" applyBorder="1"/>
    <xf numFmtId="0" fontId="0" fillId="0" borderId="0" xfId="0" applyFont="1" applyFill="1"/>
    <xf numFmtId="1" fontId="3" fillId="0" borderId="11" xfId="0" applyNumberFormat="1" applyFont="1" applyFill="1" applyBorder="1" applyAlignment="1">
      <alignment horizontal="left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>
      <alignment horizontal="left"/>
    </xf>
    <xf numFmtId="0" fontId="5" fillId="0" borderId="19" xfId="0" applyFont="1" applyFill="1" applyBorder="1"/>
    <xf numFmtId="1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/>
    <xf numFmtId="1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11" xfId="0" applyFont="1" applyFill="1" applyBorder="1"/>
    <xf numFmtId="164" fontId="5" fillId="0" borderId="11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9" fontId="5" fillId="0" borderId="2" xfId="1" applyFont="1" applyFill="1" applyBorder="1"/>
    <xf numFmtId="9" fontId="5" fillId="0" borderId="0" xfId="1" applyFont="1" applyFill="1"/>
    <xf numFmtId="9" fontId="5" fillId="0" borderId="11" xfId="1" applyFont="1" applyFill="1" applyBorder="1"/>
    <xf numFmtId="1" fontId="5" fillId="0" borderId="2" xfId="1" applyNumberFormat="1" applyFont="1" applyFill="1" applyBorder="1"/>
    <xf numFmtId="1" fontId="5" fillId="0" borderId="2" xfId="0" applyNumberFormat="1" applyFont="1" applyFill="1" applyBorder="1" applyAlignment="1">
      <alignment horizontal="right"/>
    </xf>
    <xf numFmtId="1" fontId="5" fillId="0" borderId="2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9" fontId="5" fillId="0" borderId="3" xfId="1" applyFont="1" applyFill="1" applyBorder="1"/>
    <xf numFmtId="0" fontId="5" fillId="0" borderId="1" xfId="2" applyFont="1" applyFill="1"/>
    <xf numFmtId="0" fontId="5" fillId="0" borderId="0" xfId="0" applyFont="1"/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/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 vertical="top" wrapText="1"/>
    </xf>
    <xf numFmtId="0" fontId="12" fillId="0" borderId="0" xfId="0" applyFont="1"/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9" fontId="10" fillId="0" borderId="11" xfId="0" applyNumberFormat="1" applyFont="1" applyBorder="1" applyAlignment="1">
      <alignment horizontal="center"/>
    </xf>
    <xf numFmtId="0" fontId="11" fillId="0" borderId="2" xfId="0" applyFont="1" applyBorder="1"/>
    <xf numFmtId="0" fontId="5" fillId="0" borderId="2" xfId="3" applyFont="1" applyBorder="1"/>
    <xf numFmtId="9" fontId="11" fillId="0" borderId="2" xfId="0" applyNumberFormat="1" applyFont="1" applyBorder="1" applyAlignment="1">
      <alignment horizontal="center"/>
    </xf>
    <xf numFmtId="0" fontId="11" fillId="0" borderId="12" xfId="0" applyFont="1" applyBorder="1"/>
    <xf numFmtId="0" fontId="5" fillId="0" borderId="0" xfId="3" applyFont="1" applyBorder="1"/>
    <xf numFmtId="9" fontId="11" fillId="0" borderId="13" xfId="0" applyNumberFormat="1" applyFont="1" applyBorder="1" applyAlignment="1">
      <alignment horizontal="center"/>
    </xf>
    <xf numFmtId="0" fontId="7" fillId="0" borderId="0" xfId="0" applyFont="1"/>
    <xf numFmtId="0" fontId="11" fillId="0" borderId="13" xfId="0" applyFont="1" applyBorder="1"/>
    <xf numFmtId="0" fontId="11" fillId="0" borderId="8" xfId="0" applyFont="1" applyBorder="1"/>
    <xf numFmtId="0" fontId="5" fillId="0" borderId="8" xfId="3" applyFont="1" applyBorder="1"/>
    <xf numFmtId="9" fontId="11" fillId="0" borderId="8" xfId="0" applyNumberFormat="1" applyFont="1" applyBorder="1" applyAlignment="1">
      <alignment horizontal="center"/>
    </xf>
    <xf numFmtId="0" fontId="11" fillId="0" borderId="2" xfId="0" applyFont="1" applyFill="1" applyBorder="1"/>
    <xf numFmtId="9" fontId="11" fillId="0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7" fillId="0" borderId="2" xfId="3" applyFont="1" applyBorder="1"/>
    <xf numFmtId="0" fontId="5" fillId="0" borderId="2" xfId="3" applyFont="1" applyFill="1" applyBorder="1"/>
    <xf numFmtId="165" fontId="11" fillId="0" borderId="2" xfId="0" applyNumberFormat="1" applyFont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49" fontId="11" fillId="0" borderId="2" xfId="0" applyNumberFormat="1" applyFont="1" applyBorder="1"/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49" fontId="11" fillId="0" borderId="2" xfId="0" applyNumberFormat="1" applyFont="1" applyFill="1" applyBorder="1"/>
    <xf numFmtId="49" fontId="11" fillId="0" borderId="0" xfId="0" applyNumberFormat="1" applyFont="1"/>
    <xf numFmtId="9" fontId="11" fillId="0" borderId="0" xfId="0" applyNumberFormat="1" applyFont="1" applyBorder="1" applyAlignment="1">
      <alignment horizontal="center"/>
    </xf>
    <xf numFmtId="9" fontId="11" fillId="0" borderId="0" xfId="0" applyNumberFormat="1" applyFont="1"/>
    <xf numFmtId="0" fontId="10" fillId="0" borderId="0" xfId="0" applyFont="1" applyAlignment="1">
      <alignment wrapText="1"/>
    </xf>
    <xf numFmtId="9" fontId="10" fillId="0" borderId="11" xfId="0" applyNumberFormat="1" applyFont="1" applyBorder="1" applyAlignment="1">
      <alignment wrapText="1"/>
    </xf>
    <xf numFmtId="0" fontId="10" fillId="0" borderId="11" xfId="1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" fontId="11" fillId="0" borderId="8" xfId="0" applyNumberFormat="1" applyFont="1" applyFill="1" applyBorder="1"/>
    <xf numFmtId="9" fontId="11" fillId="0" borderId="8" xfId="1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2" xfId="0" applyNumberFormat="1" applyFont="1" applyBorder="1"/>
    <xf numFmtId="9" fontId="11" fillId="0" borderId="2" xfId="1" applyFont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2" fontId="13" fillId="0" borderId="4" xfId="0" applyNumberFormat="1" applyFont="1" applyFill="1" applyBorder="1" applyAlignment="1">
      <alignment horizontal="center"/>
    </xf>
    <xf numFmtId="0" fontId="13" fillId="0" borderId="5" xfId="0" applyFont="1" applyFill="1" applyBorder="1"/>
    <xf numFmtId="1" fontId="14" fillId="0" borderId="9" xfId="0" applyNumberFormat="1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164" fontId="14" fillId="0" borderId="9" xfId="0" applyNumberFormat="1" applyFont="1" applyFill="1" applyBorder="1" applyAlignment="1">
      <alignment horizontal="center" vertical="top" wrapText="1"/>
    </xf>
    <xf numFmtId="2" fontId="14" fillId="0" borderId="9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9" fontId="16" fillId="0" borderId="9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/>
    <xf numFmtId="1" fontId="13" fillId="0" borderId="9" xfId="0" applyNumberFormat="1" applyFont="1" applyFill="1" applyBorder="1"/>
    <xf numFmtId="0" fontId="13" fillId="0" borderId="9" xfId="0" applyFont="1" applyFill="1" applyBorder="1"/>
    <xf numFmtId="0" fontId="7" fillId="0" borderId="9" xfId="0" applyFont="1" applyFill="1" applyBorder="1"/>
    <xf numFmtId="2" fontId="13" fillId="0" borderId="9" xfId="0" applyNumberFormat="1" applyFont="1" applyFill="1" applyBorder="1"/>
    <xf numFmtId="0" fontId="13" fillId="0" borderId="18" xfId="0" applyFont="1" applyFill="1" applyBorder="1"/>
    <xf numFmtId="0" fontId="13" fillId="0" borderId="8" xfId="0" applyFont="1" applyFill="1" applyBorder="1"/>
    <xf numFmtId="9" fontId="13" fillId="0" borderId="9" xfId="0" applyNumberFormat="1" applyFont="1" applyFill="1" applyBorder="1"/>
    <xf numFmtId="0" fontId="13" fillId="0" borderId="1" xfId="0" applyFont="1" applyFill="1" applyBorder="1"/>
    <xf numFmtId="0" fontId="13" fillId="0" borderId="15" xfId="0" applyFont="1" applyFill="1" applyBorder="1"/>
    <xf numFmtId="0" fontId="13" fillId="0" borderId="21" xfId="0" applyFont="1" applyFill="1" applyBorder="1"/>
    <xf numFmtId="0" fontId="13" fillId="0" borderId="26" xfId="0" applyFont="1" applyFill="1" applyBorder="1"/>
    <xf numFmtId="0" fontId="2" fillId="0" borderId="9" xfId="0" applyFont="1" applyFill="1" applyBorder="1"/>
    <xf numFmtId="9" fontId="13" fillId="0" borderId="8" xfId="0" applyNumberFormat="1" applyFont="1" applyFill="1" applyBorder="1"/>
    <xf numFmtId="1" fontId="13" fillId="0" borderId="15" xfId="0" applyNumberFormat="1" applyFont="1" applyFill="1" applyBorder="1"/>
    <xf numFmtId="0" fontId="13" fillId="0" borderId="27" xfId="0" applyFont="1" applyFill="1" applyBorder="1"/>
    <xf numFmtId="9" fontId="13" fillId="0" borderId="15" xfId="0" applyNumberFormat="1" applyFont="1" applyFill="1" applyBorder="1"/>
    <xf numFmtId="1" fontId="13" fillId="0" borderId="5" xfId="0" applyNumberFormat="1" applyFont="1" applyFill="1" applyBorder="1"/>
    <xf numFmtId="0" fontId="13" fillId="0" borderId="4" xfId="0" applyFont="1" applyFill="1" applyBorder="1"/>
    <xf numFmtId="9" fontId="13" fillId="0" borderId="5" xfId="0" applyNumberFormat="1" applyFont="1" applyFill="1" applyBorder="1"/>
    <xf numFmtId="0" fontId="13" fillId="0" borderId="22" xfId="0" applyFont="1" applyFill="1" applyBorder="1"/>
    <xf numFmtId="0" fontId="7" fillId="0" borderId="0" xfId="0" applyFont="1" applyFill="1"/>
    <xf numFmtId="0" fontId="13" fillId="0" borderId="0" xfId="0" applyFont="1" applyFill="1"/>
    <xf numFmtId="0" fontId="10" fillId="4" borderId="0" xfId="0" applyFont="1" applyFill="1" applyAlignment="1" applyProtection="1">
      <alignment horizontal="center" vertical="center"/>
      <protection locked="0"/>
    </xf>
    <xf numFmtId="1" fontId="0" fillId="0" borderId="0" xfId="0" applyNumberFormat="1" applyFill="1"/>
    <xf numFmtId="0" fontId="13" fillId="0" borderId="28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3" borderId="0" xfId="0" applyFont="1" applyFill="1" applyAlignment="1">
      <alignment horizontal="center" vertical="center"/>
    </xf>
  </cellXfs>
  <cellStyles count="12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3"/>
    <cellStyle name="Note" xfId="2" builtinId="1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Graphs'!$E$6:$E$24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12</c:v>
                </c:pt>
                <c:pt idx="8">
                  <c:v>8</c:v>
                </c:pt>
                <c:pt idx="9">
                  <c:v>20</c:v>
                </c:pt>
                <c:pt idx="10">
                  <c:v>18</c:v>
                </c:pt>
                <c:pt idx="11">
                  <c:v>25</c:v>
                </c:pt>
                <c:pt idx="12">
                  <c:v>10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8232192"/>
        <c:axId val="78660736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Graphs'!$G$6:$G$24</c:f>
              <c:numCache>
                <c:formatCode>General</c:formatCode>
                <c:ptCount val="19"/>
                <c:pt idx="0">
                  <c:v>1.8691588785046728E-2</c:v>
                </c:pt>
                <c:pt idx="1">
                  <c:v>3.7383177570093455E-2</c:v>
                </c:pt>
                <c:pt idx="2">
                  <c:v>3.7383177570093455E-2</c:v>
                </c:pt>
                <c:pt idx="3">
                  <c:v>3.7383177570093455E-2</c:v>
                </c:pt>
                <c:pt idx="4">
                  <c:v>3.7383177570093455E-2</c:v>
                </c:pt>
                <c:pt idx="5">
                  <c:v>6.5420560747663545E-2</c:v>
                </c:pt>
                <c:pt idx="6">
                  <c:v>0.10280373831775699</c:v>
                </c:pt>
                <c:pt idx="7">
                  <c:v>0.21495327102803735</c:v>
                </c:pt>
                <c:pt idx="8">
                  <c:v>0.28971962616822428</c:v>
                </c:pt>
                <c:pt idx="9">
                  <c:v>0.47663551401869153</c:v>
                </c:pt>
                <c:pt idx="10">
                  <c:v>0.64485981308411211</c:v>
                </c:pt>
                <c:pt idx="11">
                  <c:v>0.87850467289719625</c:v>
                </c:pt>
                <c:pt idx="12">
                  <c:v>0.9719626168224299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08096"/>
        <c:axId val="78866304"/>
      </c:lineChart>
      <c:catAx>
        <c:axId val="7823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03812459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6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660736"/>
        <c:scaling>
          <c:orientation val="minMax"/>
          <c:max val="3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307719913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32192"/>
        <c:crosses val="autoZero"/>
        <c:crossBetween val="between"/>
        <c:majorUnit val="2"/>
      </c:valAx>
      <c:catAx>
        <c:axId val="78708096"/>
        <c:scaling>
          <c:orientation val="minMax"/>
        </c:scaling>
        <c:delete val="1"/>
        <c:axPos val="b"/>
        <c:majorTickMark val="out"/>
        <c:minorTickMark val="none"/>
        <c:tickLblPos val="nextTo"/>
        <c:crossAx val="78866304"/>
        <c:crosses val="autoZero"/>
        <c:auto val="0"/>
        <c:lblAlgn val="ctr"/>
        <c:lblOffset val="100"/>
        <c:noMultiLvlLbl val="0"/>
      </c:catAx>
      <c:valAx>
        <c:axId val="7886630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87310801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7080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1340482601"/>
          <c:y val="0.102564102564103"/>
          <c:w val="0.211796246648794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Graphs'!$BF$6:$BF$24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Graphs'!$BG$6:$BG$24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13</c:v>
                </c:pt>
                <c:pt idx="9">
                  <c:v>21</c:v>
                </c:pt>
                <c:pt idx="10">
                  <c:v>16</c:v>
                </c:pt>
                <c:pt idx="11">
                  <c:v>19</c:v>
                </c:pt>
                <c:pt idx="12">
                  <c:v>17</c:v>
                </c:pt>
                <c:pt idx="13">
                  <c:v>12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624000"/>
        <c:axId val="9662656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Graphs'!$BI$6:$BI$24</c:f>
              <c:numCache>
                <c:formatCode>General</c:formatCode>
                <c:ptCount val="19"/>
                <c:pt idx="0">
                  <c:v>8.771929824561403E-3</c:v>
                </c:pt>
                <c:pt idx="1">
                  <c:v>1.7543859649122806E-2</c:v>
                </c:pt>
                <c:pt idx="2">
                  <c:v>1.7543859649122806E-2</c:v>
                </c:pt>
                <c:pt idx="3">
                  <c:v>2.6315789473684209E-2</c:v>
                </c:pt>
                <c:pt idx="4">
                  <c:v>2.6315789473684209E-2</c:v>
                </c:pt>
                <c:pt idx="5">
                  <c:v>3.5087719298245612E-2</c:v>
                </c:pt>
                <c:pt idx="6">
                  <c:v>6.1403508771929821E-2</c:v>
                </c:pt>
                <c:pt idx="7">
                  <c:v>0.11403508771929824</c:v>
                </c:pt>
                <c:pt idx="8">
                  <c:v>0.22807017543859648</c:v>
                </c:pt>
                <c:pt idx="9">
                  <c:v>0.41228070175438591</c:v>
                </c:pt>
                <c:pt idx="10">
                  <c:v>0.55263157894736836</c:v>
                </c:pt>
                <c:pt idx="11">
                  <c:v>0.71929824561403499</c:v>
                </c:pt>
                <c:pt idx="12">
                  <c:v>0.86842105263157887</c:v>
                </c:pt>
                <c:pt idx="13">
                  <c:v>0.97368421052631571</c:v>
                </c:pt>
                <c:pt idx="14">
                  <c:v>0.99999999999999989</c:v>
                </c:pt>
                <c:pt idx="15">
                  <c:v>0.99999999999999989</c:v>
                </c:pt>
                <c:pt idx="16">
                  <c:v>0.99999999999999989</c:v>
                </c:pt>
                <c:pt idx="17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32832"/>
        <c:axId val="96634368"/>
      </c:lineChart>
      <c:catAx>
        <c:axId val="9662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26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626560"/>
        <c:scaling>
          <c:orientation val="minMax"/>
          <c:max val="2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24000"/>
        <c:crosses val="autoZero"/>
        <c:crossBetween val="between"/>
        <c:majorUnit val="2"/>
      </c:valAx>
      <c:catAx>
        <c:axId val="96632832"/>
        <c:scaling>
          <c:orientation val="minMax"/>
        </c:scaling>
        <c:delete val="1"/>
        <c:axPos val="b"/>
        <c:majorTickMark val="out"/>
        <c:minorTickMark val="none"/>
        <c:tickLblPos val="nextTo"/>
        <c:crossAx val="96634368"/>
        <c:crosses val="autoZero"/>
        <c:auto val="0"/>
        <c:lblAlgn val="ctr"/>
        <c:lblOffset val="100"/>
        <c:noMultiLvlLbl val="0"/>
      </c:catAx>
      <c:valAx>
        <c:axId val="9663436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328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71794871794899"/>
          <c:y val="0.115384615384615"/>
          <c:w val="0.20256410256410201"/>
          <c:h val="0.128205128205129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Graphs'!$BL$6:$BL$23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1024-2048</c:v>
                </c:pt>
              </c:strCache>
            </c:strRef>
          </c:cat>
          <c:val>
            <c:numRef>
              <c:f>'[1]Pebble Count Graphs'!$BM$6:$BM$23</c:f>
              <c:numCache>
                <c:formatCode>General</c:formatCode>
                <c:ptCount val="18"/>
                <c:pt idx="0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7</c:v>
                </c:pt>
                <c:pt idx="7">
                  <c:v>13</c:v>
                </c:pt>
                <c:pt idx="8">
                  <c:v>13</c:v>
                </c:pt>
                <c:pt idx="9">
                  <c:v>19</c:v>
                </c:pt>
                <c:pt idx="10">
                  <c:v>23</c:v>
                </c:pt>
                <c:pt idx="11">
                  <c:v>20</c:v>
                </c:pt>
                <c:pt idx="12">
                  <c:v>7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644096"/>
        <c:axId val="96646656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Graphs'!$BO$6:$BO$23</c:f>
              <c:numCache>
                <c:formatCode>General</c:formatCode>
                <c:ptCount val="18"/>
                <c:pt idx="0">
                  <c:v>2.6548672566371681E-2</c:v>
                </c:pt>
                <c:pt idx="1">
                  <c:v>2.6548672566371681E-2</c:v>
                </c:pt>
                <c:pt idx="2">
                  <c:v>2.6548672566371681E-2</c:v>
                </c:pt>
                <c:pt idx="3">
                  <c:v>2.6548672566371681E-2</c:v>
                </c:pt>
                <c:pt idx="4">
                  <c:v>3.5398230088495575E-2</c:v>
                </c:pt>
                <c:pt idx="5">
                  <c:v>7.0796460176991149E-2</c:v>
                </c:pt>
                <c:pt idx="6">
                  <c:v>0.13274336283185839</c:v>
                </c:pt>
                <c:pt idx="7">
                  <c:v>0.24778761061946902</c:v>
                </c:pt>
                <c:pt idx="8">
                  <c:v>0.36283185840707965</c:v>
                </c:pt>
                <c:pt idx="9">
                  <c:v>0.53097345132743368</c:v>
                </c:pt>
                <c:pt idx="10">
                  <c:v>0.73451327433628322</c:v>
                </c:pt>
                <c:pt idx="11">
                  <c:v>0.91150442477876115</c:v>
                </c:pt>
                <c:pt idx="12">
                  <c:v>0.97345132743362839</c:v>
                </c:pt>
                <c:pt idx="13">
                  <c:v>0.9823008849557523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48576"/>
        <c:axId val="96654464"/>
      </c:lineChart>
      <c:catAx>
        <c:axId val="9664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46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646656"/>
        <c:scaling>
          <c:orientation val="minMax"/>
          <c:max val="3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44096"/>
        <c:crosses val="autoZero"/>
        <c:crossBetween val="between"/>
        <c:majorUnit val="2"/>
      </c:valAx>
      <c:catAx>
        <c:axId val="9664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96654464"/>
        <c:crosses val="autoZero"/>
        <c:auto val="0"/>
        <c:lblAlgn val="ctr"/>
        <c:lblOffset val="100"/>
        <c:noMultiLvlLbl val="0"/>
      </c:catAx>
      <c:valAx>
        <c:axId val="9665446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485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71794871794899"/>
          <c:y val="0.115384615384615"/>
          <c:w val="0.20256410256410201"/>
          <c:h val="0.128205128205129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Graphs'!$BR$6:$BR$24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Graphs'!$BS$6:$BS$24</c:f>
              <c:numCache>
                <c:formatCode>General</c:formatCode>
                <c:ptCount val="19"/>
                <c:pt idx="0">
                  <c:v>5</c:v>
                </c:pt>
                <c:pt idx="3">
                  <c:v>2</c:v>
                </c:pt>
                <c:pt idx="4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23</c:v>
                </c:pt>
                <c:pt idx="11">
                  <c:v>19</c:v>
                </c:pt>
                <c:pt idx="12">
                  <c:v>13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672384"/>
        <c:axId val="9667904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Graphs'!$BU$6:$BU$24</c:f>
              <c:numCache>
                <c:formatCode>General</c:formatCode>
                <c:ptCount val="19"/>
                <c:pt idx="0">
                  <c:v>4.6296296296296294E-2</c:v>
                </c:pt>
                <c:pt idx="1">
                  <c:v>4.6296296296296294E-2</c:v>
                </c:pt>
                <c:pt idx="2">
                  <c:v>4.6296296296296294E-2</c:v>
                </c:pt>
                <c:pt idx="3">
                  <c:v>6.4814814814814811E-2</c:v>
                </c:pt>
                <c:pt idx="4">
                  <c:v>7.407407407407407E-2</c:v>
                </c:pt>
                <c:pt idx="5">
                  <c:v>7.407407407407407E-2</c:v>
                </c:pt>
                <c:pt idx="6">
                  <c:v>0.1111111111111111</c:v>
                </c:pt>
                <c:pt idx="7">
                  <c:v>0.19444444444444442</c:v>
                </c:pt>
                <c:pt idx="8">
                  <c:v>0.25925925925925924</c:v>
                </c:pt>
                <c:pt idx="9">
                  <c:v>0.37037037037037035</c:v>
                </c:pt>
                <c:pt idx="10">
                  <c:v>0.58333333333333326</c:v>
                </c:pt>
                <c:pt idx="11">
                  <c:v>0.75925925925925919</c:v>
                </c:pt>
                <c:pt idx="12">
                  <c:v>0.87962962962962954</c:v>
                </c:pt>
                <c:pt idx="13">
                  <c:v>0.93518518518518512</c:v>
                </c:pt>
                <c:pt idx="14">
                  <c:v>0.99999999999999989</c:v>
                </c:pt>
                <c:pt idx="15">
                  <c:v>0.99999999999999989</c:v>
                </c:pt>
                <c:pt idx="16">
                  <c:v>0.99999999999999989</c:v>
                </c:pt>
                <c:pt idx="17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80960"/>
        <c:axId val="96682752"/>
      </c:lineChart>
      <c:catAx>
        <c:axId val="9667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79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679040"/>
        <c:scaling>
          <c:orientation val="minMax"/>
          <c:max val="3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72384"/>
        <c:crosses val="autoZero"/>
        <c:crossBetween val="between"/>
        <c:majorUnit val="2"/>
      </c:valAx>
      <c:catAx>
        <c:axId val="96680960"/>
        <c:scaling>
          <c:orientation val="minMax"/>
        </c:scaling>
        <c:delete val="1"/>
        <c:axPos val="b"/>
        <c:majorTickMark val="out"/>
        <c:minorTickMark val="none"/>
        <c:tickLblPos val="nextTo"/>
        <c:crossAx val="96682752"/>
        <c:crosses val="autoZero"/>
        <c:auto val="0"/>
        <c:lblAlgn val="ctr"/>
        <c:lblOffset val="100"/>
        <c:noMultiLvlLbl val="0"/>
      </c:catAx>
      <c:valAx>
        <c:axId val="9668275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809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71794871794899"/>
          <c:y val="0.115384615384615"/>
          <c:w val="0.20256410256410201"/>
          <c:h val="0.128205128205129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Graphs'!$BR$6:$BR$24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Graphs'!$BS$6:$BS$24</c:f>
              <c:numCache>
                <c:formatCode>General</c:formatCode>
                <c:ptCount val="19"/>
                <c:pt idx="0">
                  <c:v>5</c:v>
                </c:pt>
                <c:pt idx="3">
                  <c:v>2</c:v>
                </c:pt>
                <c:pt idx="4">
                  <c:v>1</c:v>
                </c:pt>
                <c:pt idx="6">
                  <c:v>4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23</c:v>
                </c:pt>
                <c:pt idx="11">
                  <c:v>19</c:v>
                </c:pt>
                <c:pt idx="12">
                  <c:v>13</c:v>
                </c:pt>
                <c:pt idx="13">
                  <c:v>6</c:v>
                </c:pt>
                <c:pt idx="1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6725248"/>
        <c:axId val="96727808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Graphs'!$BU$6:$BU$24</c:f>
              <c:numCache>
                <c:formatCode>General</c:formatCode>
                <c:ptCount val="19"/>
                <c:pt idx="0">
                  <c:v>4.6296296296296294E-2</c:v>
                </c:pt>
                <c:pt idx="1">
                  <c:v>4.6296296296296294E-2</c:v>
                </c:pt>
                <c:pt idx="2">
                  <c:v>4.6296296296296294E-2</c:v>
                </c:pt>
                <c:pt idx="3">
                  <c:v>6.4814814814814811E-2</c:v>
                </c:pt>
                <c:pt idx="4">
                  <c:v>7.407407407407407E-2</c:v>
                </c:pt>
                <c:pt idx="5">
                  <c:v>7.407407407407407E-2</c:v>
                </c:pt>
                <c:pt idx="6">
                  <c:v>0.1111111111111111</c:v>
                </c:pt>
                <c:pt idx="7">
                  <c:v>0.19444444444444442</c:v>
                </c:pt>
                <c:pt idx="8">
                  <c:v>0.25925925925925924</c:v>
                </c:pt>
                <c:pt idx="9">
                  <c:v>0.37037037037037035</c:v>
                </c:pt>
                <c:pt idx="10">
                  <c:v>0.58333333333333326</c:v>
                </c:pt>
                <c:pt idx="11">
                  <c:v>0.75925925925925919</c:v>
                </c:pt>
                <c:pt idx="12">
                  <c:v>0.87962962962962954</c:v>
                </c:pt>
                <c:pt idx="13">
                  <c:v>0.93518518518518512</c:v>
                </c:pt>
                <c:pt idx="14">
                  <c:v>0.99999999999999989</c:v>
                </c:pt>
                <c:pt idx="15">
                  <c:v>0.99999999999999989</c:v>
                </c:pt>
                <c:pt idx="16">
                  <c:v>0.99999999999999989</c:v>
                </c:pt>
                <c:pt idx="17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29728"/>
        <c:axId val="96731520"/>
      </c:lineChart>
      <c:catAx>
        <c:axId val="9672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2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27808"/>
        <c:scaling>
          <c:orientation val="minMax"/>
          <c:max val="3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25248"/>
        <c:crosses val="autoZero"/>
        <c:crossBetween val="between"/>
        <c:majorUnit val="2"/>
      </c:valAx>
      <c:catAx>
        <c:axId val="96729728"/>
        <c:scaling>
          <c:orientation val="minMax"/>
        </c:scaling>
        <c:delete val="1"/>
        <c:axPos val="b"/>
        <c:majorTickMark val="out"/>
        <c:minorTickMark val="none"/>
        <c:tickLblPos val="nextTo"/>
        <c:crossAx val="96731520"/>
        <c:crosses val="autoZero"/>
        <c:auto val="0"/>
        <c:lblAlgn val="ctr"/>
        <c:lblOffset val="100"/>
        <c:noMultiLvlLbl val="0"/>
      </c:catAx>
      <c:valAx>
        <c:axId val="9673152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297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71794871794899"/>
          <c:y val="0.115384615384615"/>
          <c:w val="0.20256410256410201"/>
          <c:h val="0.128205128205129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Graphs'!$J$6:$J$24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Graphs'!$K$6:$K$24</c:f>
              <c:numCache>
                <c:formatCode>General</c:formatCode>
                <c:ptCount val="19"/>
                <c:pt idx="4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13</c:v>
                </c:pt>
                <c:pt idx="9">
                  <c:v>23</c:v>
                </c:pt>
                <c:pt idx="10">
                  <c:v>21</c:v>
                </c:pt>
                <c:pt idx="11">
                  <c:v>13</c:v>
                </c:pt>
                <c:pt idx="12">
                  <c:v>19</c:v>
                </c:pt>
                <c:pt idx="1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9203712"/>
        <c:axId val="96755072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Graphs'!$M$6:$M$24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9.2592592592592587E-3</c:v>
                </c:pt>
                <c:pt idx="5">
                  <c:v>4.6296296296296294E-2</c:v>
                </c:pt>
                <c:pt idx="6">
                  <c:v>9.2592592592592587E-2</c:v>
                </c:pt>
                <c:pt idx="7">
                  <c:v>0.14814814814814814</c:v>
                </c:pt>
                <c:pt idx="8">
                  <c:v>0.26851851851851849</c:v>
                </c:pt>
                <c:pt idx="9">
                  <c:v>0.48148148148148145</c:v>
                </c:pt>
                <c:pt idx="10">
                  <c:v>0.67592592592592593</c:v>
                </c:pt>
                <c:pt idx="11">
                  <c:v>0.79629629629629628</c:v>
                </c:pt>
                <c:pt idx="12">
                  <c:v>0.97222222222222221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88896"/>
        <c:axId val="136692096"/>
      </c:lineChart>
      <c:catAx>
        <c:axId val="792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14233798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75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55072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67534826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203712"/>
        <c:crosses val="autoZero"/>
        <c:crossBetween val="between"/>
        <c:majorUnit val="2"/>
      </c:valAx>
      <c:catAx>
        <c:axId val="136288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6692096"/>
        <c:crosses val="autoZero"/>
        <c:auto val="0"/>
        <c:lblAlgn val="ctr"/>
        <c:lblOffset val="100"/>
        <c:noMultiLvlLbl val="0"/>
      </c:catAx>
      <c:valAx>
        <c:axId val="136692096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3896628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2888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4615384615399"/>
          <c:y val="0.102564102564103"/>
          <c:w val="0.202564102564103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75057704522"/>
          <c:y val="8.97436833764058E-2"/>
          <c:w val="0.736040153052530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Graphs'!$P$6:$P$24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Graphs'!$Q$6:$Q$24</c:f>
              <c:numCache>
                <c:formatCode>General</c:formatCode>
                <c:ptCount val="19"/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14</c:v>
                </c:pt>
                <c:pt idx="8">
                  <c:v>10</c:v>
                </c:pt>
                <c:pt idx="9">
                  <c:v>19</c:v>
                </c:pt>
                <c:pt idx="10">
                  <c:v>14</c:v>
                </c:pt>
                <c:pt idx="11">
                  <c:v>20</c:v>
                </c:pt>
                <c:pt idx="12">
                  <c:v>10</c:v>
                </c:pt>
                <c:pt idx="13">
                  <c:v>9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47189760"/>
        <c:axId val="79069952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Graphs'!$S$6:$S$24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9.3457943925233638E-3</c:v>
                </c:pt>
                <c:pt idx="4">
                  <c:v>1.8691588785046728E-2</c:v>
                </c:pt>
                <c:pt idx="5">
                  <c:v>2.803738317757009E-2</c:v>
                </c:pt>
                <c:pt idx="6">
                  <c:v>9.3457943925233627E-2</c:v>
                </c:pt>
                <c:pt idx="7">
                  <c:v>0.22429906542056072</c:v>
                </c:pt>
                <c:pt idx="8">
                  <c:v>0.31775700934579437</c:v>
                </c:pt>
                <c:pt idx="9">
                  <c:v>0.49532710280373826</c:v>
                </c:pt>
                <c:pt idx="10">
                  <c:v>0.62616822429906538</c:v>
                </c:pt>
                <c:pt idx="11">
                  <c:v>0.81308411214953269</c:v>
                </c:pt>
                <c:pt idx="12">
                  <c:v>0.90654205607476634</c:v>
                </c:pt>
                <c:pt idx="13">
                  <c:v>0.99065420560747663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71872"/>
        <c:axId val="79073664"/>
      </c:lineChart>
      <c:catAx>
        <c:axId val="14718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3883048898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6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069952"/>
        <c:scaling>
          <c:orientation val="minMax"/>
          <c:max val="3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2214716815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89760"/>
        <c:crosses val="autoZero"/>
        <c:crossBetween val="between"/>
        <c:majorUnit val="2"/>
      </c:valAx>
      <c:catAx>
        <c:axId val="79071872"/>
        <c:scaling>
          <c:orientation val="minMax"/>
        </c:scaling>
        <c:delete val="1"/>
        <c:axPos val="b"/>
        <c:majorTickMark val="out"/>
        <c:minorTickMark val="none"/>
        <c:tickLblPos val="nextTo"/>
        <c:crossAx val="79073664"/>
        <c:crosses val="autoZero"/>
        <c:auto val="0"/>
        <c:lblAlgn val="ctr"/>
        <c:lblOffset val="100"/>
        <c:noMultiLvlLbl val="0"/>
      </c:catAx>
      <c:valAx>
        <c:axId val="7907366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87417562603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718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82233502538101"/>
          <c:y val="0.106837606837607"/>
          <c:w val="0.20050741436508299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31370571487"/>
          <c:y val="8.97436833764058E-2"/>
          <c:w val="0.73299838264324102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Graphs'!$V$6:$V$24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Graphs'!$W$6:$W$24</c:f>
              <c:numCache>
                <c:formatCode>General</c:formatCode>
                <c:ptCount val="19"/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15</c:v>
                </c:pt>
                <c:pt idx="8">
                  <c:v>19</c:v>
                </c:pt>
                <c:pt idx="9">
                  <c:v>29</c:v>
                </c:pt>
                <c:pt idx="10">
                  <c:v>24</c:v>
                </c:pt>
                <c:pt idx="11">
                  <c:v>13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9091584"/>
        <c:axId val="79094144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Graphs'!$Y$6:$Y$24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8.6206896551724137E-3</c:v>
                </c:pt>
                <c:pt idx="5">
                  <c:v>1.7241379310344827E-2</c:v>
                </c:pt>
                <c:pt idx="6">
                  <c:v>0.10344827586206898</c:v>
                </c:pt>
                <c:pt idx="7">
                  <c:v>0.23275862068965519</c:v>
                </c:pt>
                <c:pt idx="8">
                  <c:v>0.39655172413793105</c:v>
                </c:pt>
                <c:pt idx="9">
                  <c:v>0.64655172413793105</c:v>
                </c:pt>
                <c:pt idx="10">
                  <c:v>0.85344827586206895</c:v>
                </c:pt>
                <c:pt idx="11">
                  <c:v>0.96551724137931028</c:v>
                </c:pt>
                <c:pt idx="12">
                  <c:v>0.99137931034482751</c:v>
                </c:pt>
                <c:pt idx="13">
                  <c:v>0.99999999999999989</c:v>
                </c:pt>
                <c:pt idx="14">
                  <c:v>0.99999999999999989</c:v>
                </c:pt>
                <c:pt idx="15">
                  <c:v>0.99999999999999989</c:v>
                </c:pt>
                <c:pt idx="16">
                  <c:v>0.99999999999999989</c:v>
                </c:pt>
                <c:pt idx="17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6064"/>
        <c:axId val="79097856"/>
      </c:lineChart>
      <c:catAx>
        <c:axId val="7909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56952736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94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094144"/>
        <c:scaling>
          <c:orientation val="minMax"/>
          <c:max val="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201372497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91584"/>
        <c:crosses val="autoZero"/>
        <c:crossBetween val="between"/>
        <c:majorUnit val="2"/>
      </c:valAx>
      <c:catAx>
        <c:axId val="79096064"/>
        <c:scaling>
          <c:orientation val="minMax"/>
        </c:scaling>
        <c:delete val="1"/>
        <c:axPos val="b"/>
        <c:majorTickMark val="out"/>
        <c:minorTickMark val="none"/>
        <c:tickLblPos val="nextTo"/>
        <c:crossAx val="79097856"/>
        <c:crosses val="autoZero"/>
        <c:auto val="0"/>
        <c:lblAlgn val="ctr"/>
        <c:lblOffset val="100"/>
        <c:noMultiLvlLbl val="0"/>
      </c:catAx>
      <c:valAx>
        <c:axId val="79097856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0186239302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09606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61480790971701"/>
          <c:y val="0.115384615384615"/>
          <c:w val="0.19899264166286501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37571723911"/>
          <c:y val="8.97436833764058E-2"/>
          <c:w val="0.736454087676655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Graphs'!$AB$6:$AB$24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512-1024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Graphs'!$AC$6:$AC$24</c:f>
              <c:numCache>
                <c:formatCode>General</c:formatCode>
                <c:ptCount val="19"/>
                <c:pt idx="0">
                  <c:v>1</c:v>
                </c:pt>
                <c:pt idx="2">
                  <c:v>1</c:v>
                </c:pt>
                <c:pt idx="6">
                  <c:v>2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20</c:v>
                </c:pt>
                <c:pt idx="11">
                  <c:v>32</c:v>
                </c:pt>
                <c:pt idx="12">
                  <c:v>8</c:v>
                </c:pt>
                <c:pt idx="13">
                  <c:v>5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9123968"/>
        <c:axId val="79130624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Graphs'!$AE$6:$AE$24</c:f>
              <c:numCache>
                <c:formatCode>General</c:formatCode>
                <c:ptCount val="19"/>
                <c:pt idx="0">
                  <c:v>9.3457943925233638E-3</c:v>
                </c:pt>
                <c:pt idx="1">
                  <c:v>9.3457943925233638E-3</c:v>
                </c:pt>
                <c:pt idx="2">
                  <c:v>1.8691588785046728E-2</c:v>
                </c:pt>
                <c:pt idx="3">
                  <c:v>1.8691588785046728E-2</c:v>
                </c:pt>
                <c:pt idx="4">
                  <c:v>1.8691588785046728E-2</c:v>
                </c:pt>
                <c:pt idx="5">
                  <c:v>1.8691588785046728E-2</c:v>
                </c:pt>
                <c:pt idx="6">
                  <c:v>3.7383177570093455E-2</c:v>
                </c:pt>
                <c:pt idx="7">
                  <c:v>0.12149532710280372</c:v>
                </c:pt>
                <c:pt idx="8">
                  <c:v>0.23364485981308408</c:v>
                </c:pt>
                <c:pt idx="9">
                  <c:v>0.37383177570093451</c:v>
                </c:pt>
                <c:pt idx="10">
                  <c:v>0.56074766355140182</c:v>
                </c:pt>
                <c:pt idx="11">
                  <c:v>0.85981308411214941</c:v>
                </c:pt>
                <c:pt idx="12">
                  <c:v>0.93457943925233633</c:v>
                </c:pt>
                <c:pt idx="13">
                  <c:v>0.98130841121495316</c:v>
                </c:pt>
                <c:pt idx="14">
                  <c:v>0.99999999999999989</c:v>
                </c:pt>
                <c:pt idx="15">
                  <c:v>0.99999999999999989</c:v>
                </c:pt>
                <c:pt idx="16">
                  <c:v>0.99999999999999989</c:v>
                </c:pt>
                <c:pt idx="17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2544"/>
        <c:axId val="79134080"/>
      </c:lineChart>
      <c:catAx>
        <c:axId val="7912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1577130398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3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130624"/>
        <c:scaling>
          <c:orientation val="minMax"/>
          <c:max val="3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413444009101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23968"/>
        <c:crosses val="autoZero"/>
        <c:crossBetween val="between"/>
        <c:majorUnit val="2"/>
      </c:valAx>
      <c:catAx>
        <c:axId val="7913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79134080"/>
        <c:crosses val="autoZero"/>
        <c:auto val="0"/>
        <c:lblAlgn val="ctr"/>
        <c:lblOffset val="100"/>
        <c:noMultiLvlLbl val="0"/>
      </c:catAx>
      <c:valAx>
        <c:axId val="7913408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8246770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3254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24649935999401"/>
          <c:y val="0.115384615384615"/>
          <c:w val="0.194581474729452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00034332286"/>
          <c:y val="8.97436833764058E-2"/>
          <c:w val="0.73500022430426803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Graphs'!$AH$6:$AH$23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1024-2048</c:v>
                </c:pt>
              </c:strCache>
            </c:strRef>
          </c:cat>
          <c:val>
            <c:numRef>
              <c:f>'[1]Pebble Count Graphs'!$AI$6:$AI$23</c:f>
              <c:numCache>
                <c:formatCode>General</c:formatCode>
                <c:ptCount val="18"/>
                <c:pt idx="2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13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  <c:pt idx="13">
                  <c:v>8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9164544"/>
        <c:axId val="79166848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Graphs'!$AK$6:$AK$23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8.4033613445378148E-3</c:v>
                </c:pt>
                <c:pt idx="3">
                  <c:v>8.4033613445378148E-3</c:v>
                </c:pt>
                <c:pt idx="4">
                  <c:v>8.4033613445378148E-3</c:v>
                </c:pt>
                <c:pt idx="5">
                  <c:v>1.680672268907563E-2</c:v>
                </c:pt>
                <c:pt idx="6">
                  <c:v>5.8823529411764705E-2</c:v>
                </c:pt>
                <c:pt idx="7">
                  <c:v>0.1092436974789916</c:v>
                </c:pt>
                <c:pt idx="8">
                  <c:v>0.18487394957983194</c:v>
                </c:pt>
                <c:pt idx="9">
                  <c:v>0.29411764705882354</c:v>
                </c:pt>
                <c:pt idx="10">
                  <c:v>0.52100840336134457</c:v>
                </c:pt>
                <c:pt idx="11">
                  <c:v>0.7142857142857143</c:v>
                </c:pt>
                <c:pt idx="12">
                  <c:v>0.88235294117647056</c:v>
                </c:pt>
                <c:pt idx="13">
                  <c:v>0.94957983193277307</c:v>
                </c:pt>
                <c:pt idx="14">
                  <c:v>0.98319327731092432</c:v>
                </c:pt>
                <c:pt idx="15">
                  <c:v>0.9915966386554621</c:v>
                </c:pt>
                <c:pt idx="16">
                  <c:v>0.99999999999999989</c:v>
                </c:pt>
                <c:pt idx="17">
                  <c:v>0.99999999999999989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77216"/>
        <c:axId val="79178752"/>
      </c:lineChart>
      <c:catAx>
        <c:axId val="7916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37795275602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66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166848"/>
        <c:scaling>
          <c:orientation val="minMax"/>
          <c:max val="23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220472440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64544"/>
        <c:crosses val="autoZero"/>
        <c:crossBetween val="between"/>
        <c:majorUnit val="2"/>
      </c:valAx>
      <c:catAx>
        <c:axId val="7917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79178752"/>
        <c:crosses val="autoZero"/>
        <c:auto val="0"/>
        <c:lblAlgn val="ctr"/>
        <c:lblOffset val="100"/>
        <c:noMultiLvlLbl val="0"/>
      </c:catAx>
      <c:valAx>
        <c:axId val="7917875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29133858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17721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5"/>
          <c:y val="0.115384615384615"/>
          <c:w val="0.19750000000000001"/>
          <c:h val="0.128205128205129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2578599197701"/>
          <c:y val="8.97436833764058E-2"/>
          <c:w val="0.73566151971894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Graphs'!$AN$6:$AN$24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Graphs'!$AO$6:$AO$24</c:f>
              <c:numCache>
                <c:formatCode>General</c:formatCode>
                <c:ptCount val="19"/>
                <c:pt idx="0">
                  <c:v>11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12</c:v>
                </c:pt>
                <c:pt idx="11">
                  <c:v>19</c:v>
                </c:pt>
                <c:pt idx="12">
                  <c:v>13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3258496"/>
        <c:axId val="9326080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Graphs'!$AQ$6:$AQ$24</c:f>
              <c:numCache>
                <c:formatCode>General</c:formatCode>
                <c:ptCount val="19"/>
                <c:pt idx="0">
                  <c:v>9.166666666666666E-2</c:v>
                </c:pt>
                <c:pt idx="1">
                  <c:v>9.166666666666666E-2</c:v>
                </c:pt>
                <c:pt idx="2">
                  <c:v>9.166666666666666E-2</c:v>
                </c:pt>
                <c:pt idx="3">
                  <c:v>9.9999999999999992E-2</c:v>
                </c:pt>
                <c:pt idx="4">
                  <c:v>0.10833333333333332</c:v>
                </c:pt>
                <c:pt idx="5">
                  <c:v>0.12499999999999999</c:v>
                </c:pt>
                <c:pt idx="6">
                  <c:v>0.15</c:v>
                </c:pt>
                <c:pt idx="7">
                  <c:v>0.25</c:v>
                </c:pt>
                <c:pt idx="8">
                  <c:v>0.39166666666666666</c:v>
                </c:pt>
                <c:pt idx="9">
                  <c:v>0.57499999999999996</c:v>
                </c:pt>
                <c:pt idx="10">
                  <c:v>0.67499999999999993</c:v>
                </c:pt>
                <c:pt idx="11">
                  <c:v>0.83333333333333326</c:v>
                </c:pt>
                <c:pt idx="12">
                  <c:v>0.94166666666666665</c:v>
                </c:pt>
                <c:pt idx="13">
                  <c:v>0.97499999999999998</c:v>
                </c:pt>
                <c:pt idx="14">
                  <c:v>0.9916666666666667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2976"/>
        <c:axId val="93264512"/>
      </c:lineChart>
      <c:catAx>
        <c:axId val="9325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8069393403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60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260800"/>
        <c:scaling>
          <c:orientation val="minMax"/>
          <c:max val="27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839417204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58496"/>
        <c:crosses val="autoZero"/>
        <c:crossBetween val="between"/>
        <c:majorUnit val="2"/>
      </c:valAx>
      <c:catAx>
        <c:axId val="93262976"/>
        <c:scaling>
          <c:orientation val="minMax"/>
        </c:scaling>
        <c:delete val="1"/>
        <c:axPos val="b"/>
        <c:majorTickMark val="out"/>
        <c:minorTickMark val="none"/>
        <c:tickLblPos val="nextTo"/>
        <c:crossAx val="93264512"/>
        <c:crosses val="autoZero"/>
        <c:auto val="0"/>
        <c:lblAlgn val="ctr"/>
        <c:lblOffset val="100"/>
        <c:noMultiLvlLbl val="0"/>
      </c:catAx>
      <c:valAx>
        <c:axId val="9326451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2069039998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629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119897107625"/>
          <c:y val="0.123931623931624"/>
          <c:w val="0.19700767765625299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75655485254"/>
          <c:y val="8.97436833764058E-2"/>
          <c:w val="0.73684187983328697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Graphs'!$AT$6:$AT$24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Graphs'!$AU$6:$AU$24</c:f>
              <c:numCache>
                <c:formatCode>General</c:formatCode>
                <c:ptCount val="19"/>
                <c:pt idx="0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11</c:v>
                </c:pt>
                <c:pt idx="7">
                  <c:v>9</c:v>
                </c:pt>
                <c:pt idx="8">
                  <c:v>16</c:v>
                </c:pt>
                <c:pt idx="9">
                  <c:v>24</c:v>
                </c:pt>
                <c:pt idx="10">
                  <c:v>17</c:v>
                </c:pt>
                <c:pt idx="11">
                  <c:v>8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3290880"/>
        <c:axId val="93293184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Graphs'!$AW$6:$AW$24</c:f>
              <c:numCache>
                <c:formatCode>General</c:formatCode>
                <c:ptCount val="19"/>
                <c:pt idx="0">
                  <c:v>1.8691588785046728E-2</c:v>
                </c:pt>
                <c:pt idx="1">
                  <c:v>1.8691588785046728E-2</c:v>
                </c:pt>
                <c:pt idx="2">
                  <c:v>2.803738317757009E-2</c:v>
                </c:pt>
                <c:pt idx="3">
                  <c:v>5.6074766355140179E-2</c:v>
                </c:pt>
                <c:pt idx="4">
                  <c:v>7.476635514018691E-2</c:v>
                </c:pt>
                <c:pt idx="5">
                  <c:v>0.12149532710280372</c:v>
                </c:pt>
                <c:pt idx="6">
                  <c:v>0.22429906542056072</c:v>
                </c:pt>
                <c:pt idx="7">
                  <c:v>0.30841121495327101</c:v>
                </c:pt>
                <c:pt idx="8">
                  <c:v>0.4579439252336448</c:v>
                </c:pt>
                <c:pt idx="9">
                  <c:v>0.68224299065420557</c:v>
                </c:pt>
                <c:pt idx="10">
                  <c:v>0.84112149532710279</c:v>
                </c:pt>
                <c:pt idx="11">
                  <c:v>0.91588785046728971</c:v>
                </c:pt>
                <c:pt idx="12">
                  <c:v>0.95327102803738317</c:v>
                </c:pt>
                <c:pt idx="13">
                  <c:v>0.99065420560747663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9456"/>
        <c:axId val="93300992"/>
      </c:lineChart>
      <c:catAx>
        <c:axId val="9329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6888283698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9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293184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253527519599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90880"/>
        <c:crosses val="autoZero"/>
        <c:crossBetween val="between"/>
        <c:majorUnit val="2"/>
      </c:valAx>
      <c:catAx>
        <c:axId val="9329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93300992"/>
        <c:crosses val="autoZero"/>
        <c:auto val="0"/>
        <c:lblAlgn val="ctr"/>
        <c:lblOffset val="100"/>
        <c:noMultiLvlLbl val="0"/>
      </c:catAx>
      <c:valAx>
        <c:axId val="9330099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8587018696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9945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8220551378401"/>
          <c:y val="0.106837606837607"/>
          <c:w val="0.197994987468672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7445888648701"/>
          <c:y val="8.97436833764058E-2"/>
          <c:w val="0.73913066553941498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Graphs'!$AZ$6:$AZ$24</c:f>
              <c:strCache>
                <c:ptCount val="19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512 - 1024</c:v>
                </c:pt>
                <c:pt idx="17">
                  <c:v>1024-2048</c:v>
                </c:pt>
                <c:pt idx="18">
                  <c:v>2048-4096</c:v>
                </c:pt>
              </c:strCache>
            </c:strRef>
          </c:cat>
          <c:val>
            <c:numRef>
              <c:f>'[1]Pebble Count Graphs'!$BA$6:$BA$24</c:f>
              <c:numCache>
                <c:formatCode>General</c:formatCode>
                <c:ptCount val="19"/>
                <c:pt idx="0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11</c:v>
                </c:pt>
                <c:pt idx="7">
                  <c:v>21</c:v>
                </c:pt>
                <c:pt idx="8">
                  <c:v>25</c:v>
                </c:pt>
                <c:pt idx="9">
                  <c:v>14</c:v>
                </c:pt>
                <c:pt idx="10">
                  <c:v>20</c:v>
                </c:pt>
                <c:pt idx="11">
                  <c:v>13</c:v>
                </c:pt>
                <c:pt idx="1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3319168"/>
        <c:axId val="93321472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Graphs'!$BC$6:$BC$23</c:f>
              <c:numCache>
                <c:formatCode>General</c:formatCode>
                <c:ptCount val="18"/>
                <c:pt idx="0">
                  <c:v>4.878048780487805E-2</c:v>
                </c:pt>
                <c:pt idx="1">
                  <c:v>4.878048780487805E-2</c:v>
                </c:pt>
                <c:pt idx="2">
                  <c:v>5.6910569105691061E-2</c:v>
                </c:pt>
                <c:pt idx="3">
                  <c:v>6.5040650406504072E-2</c:v>
                </c:pt>
                <c:pt idx="4">
                  <c:v>9.7560975609756101E-2</c:v>
                </c:pt>
                <c:pt idx="5">
                  <c:v>0.13821138211382114</c:v>
                </c:pt>
                <c:pt idx="6">
                  <c:v>0.22764227642276424</c:v>
                </c:pt>
                <c:pt idx="7">
                  <c:v>0.39837398373983746</c:v>
                </c:pt>
                <c:pt idx="8">
                  <c:v>0.60162601626016265</c:v>
                </c:pt>
                <c:pt idx="9">
                  <c:v>0.71544715447154472</c:v>
                </c:pt>
                <c:pt idx="10">
                  <c:v>0.87804878048780488</c:v>
                </c:pt>
                <c:pt idx="11">
                  <c:v>0.98373983739837401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00448"/>
        <c:axId val="96601984"/>
      </c:lineChart>
      <c:catAx>
        <c:axId val="933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2043015101"/>
              <c:y val="0.900602328555084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2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321472"/>
        <c:scaling>
          <c:orientation val="minMax"/>
          <c:max val="3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1212920636E-2"/>
              <c:y val="0.31927720573389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19168"/>
        <c:crosses val="autoZero"/>
        <c:crossBetween val="between"/>
        <c:majorUnit val="2"/>
      </c:valAx>
      <c:catAx>
        <c:axId val="9660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96601984"/>
        <c:crosses val="autoZero"/>
        <c:auto val="0"/>
        <c:lblAlgn val="ctr"/>
        <c:lblOffset val="100"/>
        <c:noMultiLvlLbl val="0"/>
      </c:catAx>
      <c:valAx>
        <c:axId val="9660198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846063999"/>
              <c:y val="0.277108486439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60044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452685421995"/>
          <c:y val="0.11111111111111099"/>
          <c:w val="0.202046035805626"/>
          <c:h val="0.128205128205128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35</xdr:row>
      <xdr:rowOff>12700</xdr:rowOff>
    </xdr:from>
    <xdr:to>
      <xdr:col>6</xdr:col>
      <xdr:colOff>990600</xdr:colOff>
      <xdr:row>54</xdr:row>
      <xdr:rowOff>88900</xdr:rowOff>
    </xdr:to>
    <xdr:graphicFrame macro="">
      <xdr:nvGraphicFramePr>
        <xdr:cNvPr id="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139700</xdr:colOff>
      <xdr:row>54</xdr:row>
      <xdr:rowOff>76200</xdr:rowOff>
    </xdr:to>
    <xdr:graphicFrame macro="">
      <xdr:nvGraphicFramePr>
        <xdr:cNvPr id="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35</xdr:row>
      <xdr:rowOff>0</xdr:rowOff>
    </xdr:from>
    <xdr:to>
      <xdr:col>19</xdr:col>
      <xdr:colOff>190500</xdr:colOff>
      <xdr:row>54</xdr:row>
      <xdr:rowOff>76200</xdr:rowOff>
    </xdr:to>
    <xdr:graphicFrame macro="">
      <xdr:nvGraphicFramePr>
        <xdr:cNvPr id="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35</xdr:row>
      <xdr:rowOff>0</xdr:rowOff>
    </xdr:from>
    <xdr:to>
      <xdr:col>25</xdr:col>
      <xdr:colOff>228600</xdr:colOff>
      <xdr:row>54</xdr:row>
      <xdr:rowOff>76200</xdr:rowOff>
    </xdr:to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35</xdr:row>
      <xdr:rowOff>0</xdr:rowOff>
    </xdr:from>
    <xdr:to>
      <xdr:col>31</xdr:col>
      <xdr:colOff>342900</xdr:colOff>
      <xdr:row>54</xdr:row>
      <xdr:rowOff>76200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660400</xdr:colOff>
      <xdr:row>34</xdr:row>
      <xdr:rowOff>139700</xdr:rowOff>
    </xdr:from>
    <xdr:to>
      <xdr:col>37</xdr:col>
      <xdr:colOff>254000</xdr:colOff>
      <xdr:row>54</xdr:row>
      <xdr:rowOff>63500</xdr:rowOff>
    </xdr:to>
    <xdr:graphicFrame macro="">
      <xdr:nvGraphicFramePr>
        <xdr:cNvPr id="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0</xdr:colOff>
      <xdr:row>35</xdr:row>
      <xdr:rowOff>0</xdr:rowOff>
    </xdr:from>
    <xdr:to>
      <xdr:col>43</xdr:col>
      <xdr:colOff>279400</xdr:colOff>
      <xdr:row>54</xdr:row>
      <xdr:rowOff>76200</xdr:rowOff>
    </xdr:to>
    <xdr:graphicFrame macro="">
      <xdr:nvGraphicFramePr>
        <xdr:cNvPr id="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0</xdr:colOff>
      <xdr:row>35</xdr:row>
      <xdr:rowOff>0</xdr:rowOff>
    </xdr:from>
    <xdr:to>
      <xdr:col>49</xdr:col>
      <xdr:colOff>254000</xdr:colOff>
      <xdr:row>54</xdr:row>
      <xdr:rowOff>76200</xdr:rowOff>
    </xdr:to>
    <xdr:graphicFrame macro="">
      <xdr:nvGraphicFramePr>
        <xdr:cNvPr id="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0</xdr:colOff>
      <xdr:row>35</xdr:row>
      <xdr:rowOff>0</xdr:rowOff>
    </xdr:from>
    <xdr:to>
      <xdr:col>55</xdr:col>
      <xdr:colOff>152400</xdr:colOff>
      <xdr:row>54</xdr:row>
      <xdr:rowOff>76200</xdr:rowOff>
    </xdr:to>
    <xdr:graphicFrame macro="">
      <xdr:nvGraphicFramePr>
        <xdr:cNvPr id="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0</xdr:colOff>
      <xdr:row>35</xdr:row>
      <xdr:rowOff>0</xdr:rowOff>
    </xdr:from>
    <xdr:to>
      <xdr:col>61</xdr:col>
      <xdr:colOff>139700</xdr:colOff>
      <xdr:row>54</xdr:row>
      <xdr:rowOff>76200</xdr:rowOff>
    </xdr:to>
    <xdr:graphicFrame macro="">
      <xdr:nvGraphicFramePr>
        <xdr:cNvPr id="1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0</xdr:colOff>
      <xdr:row>35</xdr:row>
      <xdr:rowOff>0</xdr:rowOff>
    </xdr:from>
    <xdr:to>
      <xdr:col>67</xdr:col>
      <xdr:colOff>139700</xdr:colOff>
      <xdr:row>54</xdr:row>
      <xdr:rowOff>76200</xdr:rowOff>
    </xdr:to>
    <xdr:graphicFrame macro="">
      <xdr:nvGraphicFramePr>
        <xdr:cNvPr id="1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68</xdr:col>
      <xdr:colOff>0</xdr:colOff>
      <xdr:row>35</xdr:row>
      <xdr:rowOff>0</xdr:rowOff>
    </xdr:from>
    <xdr:to>
      <xdr:col>73</xdr:col>
      <xdr:colOff>139700</xdr:colOff>
      <xdr:row>54</xdr:row>
      <xdr:rowOff>76200</xdr:rowOff>
    </xdr:to>
    <xdr:graphicFrame macro="">
      <xdr:nvGraphicFramePr>
        <xdr:cNvPr id="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74</xdr:col>
      <xdr:colOff>0</xdr:colOff>
      <xdr:row>35</xdr:row>
      <xdr:rowOff>0</xdr:rowOff>
    </xdr:from>
    <xdr:to>
      <xdr:col>79</xdr:col>
      <xdr:colOff>0</xdr:colOff>
      <xdr:row>54</xdr:row>
      <xdr:rowOff>76200</xdr:rowOff>
    </xdr:to>
    <xdr:graphicFrame macro="">
      <xdr:nvGraphicFramePr>
        <xdr:cNvPr id="1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erra/Client%20Files/U-Z/Yakama%20Upper%20Methow%20Reach%20Ass%20RM%2061-81_140223/Habitat%20Assessment/Pebble%20Count/PebbleCount_UpperMethow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bble Count Graphs"/>
    </sheetNames>
    <sheetDataSet>
      <sheetData sheetId="0">
        <row r="6">
          <cell r="D6" t="str">
            <v>&lt;2</v>
          </cell>
          <cell r="E6">
            <v>2</v>
          </cell>
          <cell r="G6">
            <v>1.8691588785046728E-2</v>
          </cell>
          <cell r="J6" t="str">
            <v>&lt;2</v>
          </cell>
          <cell r="M6">
            <v>0</v>
          </cell>
          <cell r="P6" t="str">
            <v>&lt;2</v>
          </cell>
          <cell r="S6">
            <v>0</v>
          </cell>
          <cell r="V6" t="str">
            <v>&lt;2</v>
          </cell>
          <cell r="Y6">
            <v>0</v>
          </cell>
          <cell r="AB6" t="str">
            <v>&lt;2</v>
          </cell>
          <cell r="AC6">
            <v>1</v>
          </cell>
          <cell r="AE6">
            <v>9.3457943925233638E-3</v>
          </cell>
          <cell r="AH6" t="str">
            <v>&lt;2</v>
          </cell>
          <cell r="AK6">
            <v>0</v>
          </cell>
          <cell r="AN6" t="str">
            <v>&lt;2</v>
          </cell>
          <cell r="AO6">
            <v>11</v>
          </cell>
          <cell r="AQ6">
            <v>9.166666666666666E-2</v>
          </cell>
          <cell r="AT6" t="str">
            <v>&lt;2</v>
          </cell>
          <cell r="AU6">
            <v>2</v>
          </cell>
          <cell r="AW6">
            <v>1.8691588785046728E-2</v>
          </cell>
          <cell r="AZ6" t="str">
            <v>&lt;2</v>
          </cell>
          <cell r="BA6">
            <v>6</v>
          </cell>
          <cell r="BC6">
            <v>4.878048780487805E-2</v>
          </cell>
          <cell r="BF6" t="str">
            <v>&lt;2</v>
          </cell>
          <cell r="BG6">
            <v>1</v>
          </cell>
          <cell r="BI6">
            <v>8.771929824561403E-3</v>
          </cell>
          <cell r="BL6" t="str">
            <v>&lt;2</v>
          </cell>
          <cell r="BM6">
            <v>3</v>
          </cell>
          <cell r="BO6">
            <v>2.6548672566371681E-2</v>
          </cell>
          <cell r="BR6" t="str">
            <v>&lt;2</v>
          </cell>
          <cell r="BS6">
            <v>5</v>
          </cell>
          <cell r="BU6">
            <v>4.6296296296296294E-2</v>
          </cell>
        </row>
        <row r="7">
          <cell r="D7" t="str">
            <v>2.1-4</v>
          </cell>
          <cell r="E7">
            <v>2</v>
          </cell>
          <cell r="G7">
            <v>3.7383177570093455E-2</v>
          </cell>
          <cell r="J7" t="str">
            <v>2.1-4</v>
          </cell>
          <cell r="M7">
            <v>0</v>
          </cell>
          <cell r="P7" t="str">
            <v>2.1-4</v>
          </cell>
          <cell r="S7">
            <v>0</v>
          </cell>
          <cell r="V7" t="str">
            <v>2.1-4</v>
          </cell>
          <cell r="Y7">
            <v>0</v>
          </cell>
          <cell r="AB7" t="str">
            <v>2.1-4</v>
          </cell>
          <cell r="AE7">
            <v>9.3457943925233638E-3</v>
          </cell>
          <cell r="AH7" t="str">
            <v>2.1-4</v>
          </cell>
          <cell r="AK7">
            <v>0</v>
          </cell>
          <cell r="AN7" t="str">
            <v>2.1-4</v>
          </cell>
          <cell r="AQ7">
            <v>9.166666666666666E-2</v>
          </cell>
          <cell r="AT7" t="str">
            <v>2.1-4</v>
          </cell>
          <cell r="AW7">
            <v>1.8691588785046728E-2</v>
          </cell>
          <cell r="AZ7" t="str">
            <v>2.1-4</v>
          </cell>
          <cell r="BC7">
            <v>4.878048780487805E-2</v>
          </cell>
          <cell r="BF7" t="str">
            <v>2.1-4</v>
          </cell>
          <cell r="BG7">
            <v>1</v>
          </cell>
          <cell r="BI7">
            <v>1.7543859649122806E-2</v>
          </cell>
          <cell r="BL7" t="str">
            <v>2.1-4</v>
          </cell>
          <cell r="BO7">
            <v>2.6548672566371681E-2</v>
          </cell>
          <cell r="BR7" t="str">
            <v>2.1-4</v>
          </cell>
          <cell r="BU7">
            <v>4.6296296296296294E-2</v>
          </cell>
        </row>
        <row r="8">
          <cell r="D8" t="str">
            <v>4.1-5.7</v>
          </cell>
          <cell r="G8">
            <v>3.7383177570093455E-2</v>
          </cell>
          <cell r="J8" t="str">
            <v>4.1-5.7</v>
          </cell>
          <cell r="M8">
            <v>0</v>
          </cell>
          <cell r="P8" t="str">
            <v>4.1-5.7</v>
          </cell>
          <cell r="S8">
            <v>0</v>
          </cell>
          <cell r="V8" t="str">
            <v>4.1-5.7</v>
          </cell>
          <cell r="Y8">
            <v>0</v>
          </cell>
          <cell r="AB8" t="str">
            <v>4.1-5.7</v>
          </cell>
          <cell r="AC8">
            <v>1</v>
          </cell>
          <cell r="AE8">
            <v>1.8691588785046728E-2</v>
          </cell>
          <cell r="AH8" t="str">
            <v>4.1-5.7</v>
          </cell>
          <cell r="AI8">
            <v>1</v>
          </cell>
          <cell r="AK8">
            <v>8.4033613445378148E-3</v>
          </cell>
          <cell r="AN8" t="str">
            <v>4.1-5.7</v>
          </cell>
          <cell r="AQ8">
            <v>9.166666666666666E-2</v>
          </cell>
          <cell r="AT8" t="str">
            <v>4.1-5.7</v>
          </cell>
          <cell r="AU8">
            <v>1</v>
          </cell>
          <cell r="AW8">
            <v>2.803738317757009E-2</v>
          </cell>
          <cell r="AZ8" t="str">
            <v>4.1-5.7</v>
          </cell>
          <cell r="BA8">
            <v>1</v>
          </cell>
          <cell r="BC8">
            <v>5.6910569105691061E-2</v>
          </cell>
          <cell r="BF8" t="str">
            <v>4.1-5.7</v>
          </cell>
          <cell r="BI8">
            <v>1.7543859649122806E-2</v>
          </cell>
          <cell r="BL8" t="str">
            <v>4.1-5.7</v>
          </cell>
          <cell r="BO8">
            <v>2.6548672566371681E-2</v>
          </cell>
          <cell r="BR8" t="str">
            <v>4.1-5.7</v>
          </cell>
          <cell r="BU8">
            <v>4.6296296296296294E-2</v>
          </cell>
        </row>
        <row r="9">
          <cell r="D9" t="str">
            <v>5.8-8</v>
          </cell>
          <cell r="G9">
            <v>3.7383177570093455E-2</v>
          </cell>
          <cell r="J9" t="str">
            <v>5.8-8</v>
          </cell>
          <cell r="M9">
            <v>0</v>
          </cell>
          <cell r="P9" t="str">
            <v>5.8-8</v>
          </cell>
          <cell r="Q9">
            <v>1</v>
          </cell>
          <cell r="S9">
            <v>9.3457943925233638E-3</v>
          </cell>
          <cell r="V9" t="str">
            <v>5.8-8</v>
          </cell>
          <cell r="Y9">
            <v>0</v>
          </cell>
          <cell r="AB9" t="str">
            <v>5.8-8</v>
          </cell>
          <cell r="AE9">
            <v>1.8691588785046728E-2</v>
          </cell>
          <cell r="AH9" t="str">
            <v>5.8-8</v>
          </cell>
          <cell r="AK9">
            <v>8.4033613445378148E-3</v>
          </cell>
          <cell r="AN9" t="str">
            <v>5.8-8</v>
          </cell>
          <cell r="AO9">
            <v>1</v>
          </cell>
          <cell r="AQ9">
            <v>9.9999999999999992E-2</v>
          </cell>
          <cell r="AT9" t="str">
            <v>5.8-8</v>
          </cell>
          <cell r="AU9">
            <v>3</v>
          </cell>
          <cell r="AW9">
            <v>5.6074766355140179E-2</v>
          </cell>
          <cell r="AZ9" t="str">
            <v>5.8-8</v>
          </cell>
          <cell r="BA9">
            <v>1</v>
          </cell>
          <cell r="BC9">
            <v>6.5040650406504072E-2</v>
          </cell>
          <cell r="BF9" t="str">
            <v>5.8-8</v>
          </cell>
          <cell r="BG9">
            <v>1</v>
          </cell>
          <cell r="BI9">
            <v>2.6315789473684209E-2</v>
          </cell>
          <cell r="BL9" t="str">
            <v>5.8-8</v>
          </cell>
          <cell r="BO9">
            <v>2.6548672566371681E-2</v>
          </cell>
          <cell r="BR9" t="str">
            <v>5.8-8</v>
          </cell>
          <cell r="BS9">
            <v>2</v>
          </cell>
          <cell r="BU9">
            <v>6.4814814814814811E-2</v>
          </cell>
        </row>
        <row r="10">
          <cell r="D10" t="str">
            <v>8.1-11.3</v>
          </cell>
          <cell r="G10">
            <v>3.7383177570093455E-2</v>
          </cell>
          <cell r="J10" t="str">
            <v>8.1-11.3</v>
          </cell>
          <cell r="K10">
            <v>1</v>
          </cell>
          <cell r="M10">
            <v>9.2592592592592587E-3</v>
          </cell>
          <cell r="P10" t="str">
            <v>8.1-11.3</v>
          </cell>
          <cell r="Q10">
            <v>1</v>
          </cell>
          <cell r="S10">
            <v>1.8691588785046728E-2</v>
          </cell>
          <cell r="V10" t="str">
            <v>8.1-11.3</v>
          </cell>
          <cell r="W10">
            <v>1</v>
          </cell>
          <cell r="Y10">
            <v>8.6206896551724137E-3</v>
          </cell>
          <cell r="AB10" t="str">
            <v>8.1-11.3</v>
          </cell>
          <cell r="AE10">
            <v>1.8691588785046728E-2</v>
          </cell>
          <cell r="AH10" t="str">
            <v>8.1-11.3</v>
          </cell>
          <cell r="AK10">
            <v>8.4033613445378148E-3</v>
          </cell>
          <cell r="AN10" t="str">
            <v>8.1-11.3</v>
          </cell>
          <cell r="AO10">
            <v>1</v>
          </cell>
          <cell r="AQ10">
            <v>0.10833333333333332</v>
          </cell>
          <cell r="AT10" t="str">
            <v>8.1-11.3</v>
          </cell>
          <cell r="AU10">
            <v>2</v>
          </cell>
          <cell r="AW10">
            <v>7.476635514018691E-2</v>
          </cell>
          <cell r="AZ10" t="str">
            <v>8.1-11.3</v>
          </cell>
          <cell r="BA10">
            <v>4</v>
          </cell>
          <cell r="BC10">
            <v>9.7560975609756101E-2</v>
          </cell>
          <cell r="BF10" t="str">
            <v>8.1-11.3</v>
          </cell>
          <cell r="BI10">
            <v>2.6315789473684209E-2</v>
          </cell>
          <cell r="BL10" t="str">
            <v>8.1-11.3</v>
          </cell>
          <cell r="BM10">
            <v>1</v>
          </cell>
          <cell r="BO10">
            <v>3.5398230088495575E-2</v>
          </cell>
          <cell r="BR10" t="str">
            <v>8.1-11.3</v>
          </cell>
          <cell r="BS10">
            <v>1</v>
          </cell>
          <cell r="BU10">
            <v>7.407407407407407E-2</v>
          </cell>
        </row>
        <row r="11">
          <cell r="D11" t="str">
            <v>11.4-16</v>
          </cell>
          <cell r="E11">
            <v>3</v>
          </cell>
          <cell r="G11">
            <v>6.5420560747663545E-2</v>
          </cell>
          <cell r="J11" t="str">
            <v>11.4-16</v>
          </cell>
          <cell r="K11">
            <v>4</v>
          </cell>
          <cell r="M11">
            <v>4.6296296296296294E-2</v>
          </cell>
          <cell r="P11" t="str">
            <v>11.4-16</v>
          </cell>
          <cell r="Q11">
            <v>1</v>
          </cell>
          <cell r="S11">
            <v>2.803738317757009E-2</v>
          </cell>
          <cell r="V11" t="str">
            <v>11.4-16</v>
          </cell>
          <cell r="W11">
            <v>1</v>
          </cell>
          <cell r="Y11">
            <v>1.7241379310344827E-2</v>
          </cell>
          <cell r="AB11" t="str">
            <v>11.4-16</v>
          </cell>
          <cell r="AE11">
            <v>1.8691588785046728E-2</v>
          </cell>
          <cell r="AH11" t="str">
            <v>11.4-16</v>
          </cell>
          <cell r="AI11">
            <v>1</v>
          </cell>
          <cell r="AK11">
            <v>1.680672268907563E-2</v>
          </cell>
          <cell r="AN11" t="str">
            <v>11.4-16</v>
          </cell>
          <cell r="AO11">
            <v>2</v>
          </cell>
          <cell r="AQ11">
            <v>0.12499999999999999</v>
          </cell>
          <cell r="AT11" t="str">
            <v>11.4-16</v>
          </cell>
          <cell r="AU11">
            <v>5</v>
          </cell>
          <cell r="AW11">
            <v>0.12149532710280372</v>
          </cell>
          <cell r="AZ11" t="str">
            <v>11.4-16</v>
          </cell>
          <cell r="BA11">
            <v>5</v>
          </cell>
          <cell r="BC11">
            <v>0.13821138211382114</v>
          </cell>
          <cell r="BF11" t="str">
            <v>11.4-16</v>
          </cell>
          <cell r="BG11">
            <v>1</v>
          </cell>
          <cell r="BI11">
            <v>3.5087719298245612E-2</v>
          </cell>
          <cell r="BL11" t="str">
            <v>11.4-16</v>
          </cell>
          <cell r="BM11">
            <v>4</v>
          </cell>
          <cell r="BO11">
            <v>7.0796460176991149E-2</v>
          </cell>
          <cell r="BR11" t="str">
            <v>11.4-16</v>
          </cell>
          <cell r="BU11">
            <v>7.407407407407407E-2</v>
          </cell>
        </row>
        <row r="12">
          <cell r="D12" t="str">
            <v>16.1-22.6</v>
          </cell>
          <cell r="E12">
            <v>4</v>
          </cell>
          <cell r="G12">
            <v>0.10280373831775699</v>
          </cell>
          <cell r="J12" t="str">
            <v>16.1-22.6</v>
          </cell>
          <cell r="K12">
            <v>5</v>
          </cell>
          <cell r="M12">
            <v>9.2592592592592587E-2</v>
          </cell>
          <cell r="P12" t="str">
            <v>16.1-22.6</v>
          </cell>
          <cell r="Q12">
            <v>7</v>
          </cell>
          <cell r="S12">
            <v>9.3457943925233627E-2</v>
          </cell>
          <cell r="V12" t="str">
            <v>16.1-22.6</v>
          </cell>
          <cell r="W12">
            <v>10</v>
          </cell>
          <cell r="Y12">
            <v>0.10344827586206898</v>
          </cell>
          <cell r="AB12" t="str">
            <v>16.1-22.6</v>
          </cell>
          <cell r="AC12">
            <v>2</v>
          </cell>
          <cell r="AE12">
            <v>3.7383177570093455E-2</v>
          </cell>
          <cell r="AH12" t="str">
            <v>16.1-22.6</v>
          </cell>
          <cell r="AI12">
            <v>5</v>
          </cell>
          <cell r="AK12">
            <v>5.8823529411764705E-2</v>
          </cell>
          <cell r="AN12" t="str">
            <v>16.1-22.6</v>
          </cell>
          <cell r="AO12">
            <v>3</v>
          </cell>
          <cell r="AQ12">
            <v>0.15</v>
          </cell>
          <cell r="AT12" t="str">
            <v>16.1-22.6</v>
          </cell>
          <cell r="AU12">
            <v>11</v>
          </cell>
          <cell r="AW12">
            <v>0.22429906542056072</v>
          </cell>
          <cell r="AZ12" t="str">
            <v>16.1-22.6</v>
          </cell>
          <cell r="BA12">
            <v>11</v>
          </cell>
          <cell r="BC12">
            <v>0.22764227642276424</v>
          </cell>
          <cell r="BF12" t="str">
            <v>16.1-22.6</v>
          </cell>
          <cell r="BG12">
            <v>3</v>
          </cell>
          <cell r="BI12">
            <v>6.1403508771929821E-2</v>
          </cell>
          <cell r="BL12" t="str">
            <v>16.1-22.6</v>
          </cell>
          <cell r="BM12">
            <v>7</v>
          </cell>
          <cell r="BO12">
            <v>0.13274336283185839</v>
          </cell>
          <cell r="BR12" t="str">
            <v>16.1-22.6</v>
          </cell>
          <cell r="BS12">
            <v>4</v>
          </cell>
          <cell r="BU12">
            <v>0.1111111111111111</v>
          </cell>
        </row>
        <row r="13">
          <cell r="D13" t="str">
            <v>22.7-32</v>
          </cell>
          <cell r="E13">
            <v>12</v>
          </cell>
          <cell r="G13">
            <v>0.21495327102803735</v>
          </cell>
          <cell r="J13" t="str">
            <v>22.7-32</v>
          </cell>
          <cell r="K13">
            <v>6</v>
          </cell>
          <cell r="M13">
            <v>0.14814814814814814</v>
          </cell>
          <cell r="P13" t="str">
            <v>22.7-32</v>
          </cell>
          <cell r="Q13">
            <v>14</v>
          </cell>
          <cell r="S13">
            <v>0.22429906542056072</v>
          </cell>
          <cell r="V13" t="str">
            <v>22.7-32</v>
          </cell>
          <cell r="W13">
            <v>15</v>
          </cell>
          <cell r="Y13">
            <v>0.23275862068965519</v>
          </cell>
          <cell r="AB13" t="str">
            <v>22.7-32</v>
          </cell>
          <cell r="AC13">
            <v>9</v>
          </cell>
          <cell r="AE13">
            <v>0.12149532710280372</v>
          </cell>
          <cell r="AH13" t="str">
            <v>22.7-32</v>
          </cell>
          <cell r="AI13">
            <v>6</v>
          </cell>
          <cell r="AK13">
            <v>0.1092436974789916</v>
          </cell>
          <cell r="AN13" t="str">
            <v>22.7-32</v>
          </cell>
          <cell r="AO13">
            <v>12</v>
          </cell>
          <cell r="AQ13">
            <v>0.25</v>
          </cell>
          <cell r="AT13" t="str">
            <v>22.7-32</v>
          </cell>
          <cell r="AU13">
            <v>9</v>
          </cell>
          <cell r="AW13">
            <v>0.30841121495327101</v>
          </cell>
          <cell r="AZ13" t="str">
            <v>22.7-32</v>
          </cell>
          <cell r="BA13">
            <v>21</v>
          </cell>
          <cell r="BC13">
            <v>0.39837398373983746</v>
          </cell>
          <cell r="BF13" t="str">
            <v>22.7-32</v>
          </cell>
          <cell r="BG13">
            <v>6</v>
          </cell>
          <cell r="BI13">
            <v>0.11403508771929824</v>
          </cell>
          <cell r="BL13" t="str">
            <v>22.7-32</v>
          </cell>
          <cell r="BM13">
            <v>13</v>
          </cell>
          <cell r="BO13">
            <v>0.24778761061946902</v>
          </cell>
          <cell r="BR13" t="str">
            <v>22.7-32</v>
          </cell>
          <cell r="BS13">
            <v>9</v>
          </cell>
          <cell r="BU13">
            <v>0.19444444444444442</v>
          </cell>
        </row>
        <row r="14">
          <cell r="D14" t="str">
            <v>32.1-45</v>
          </cell>
          <cell r="E14">
            <v>8</v>
          </cell>
          <cell r="G14">
            <v>0.28971962616822428</v>
          </cell>
          <cell r="J14" t="str">
            <v>32.1-45</v>
          </cell>
          <cell r="K14">
            <v>13</v>
          </cell>
          <cell r="M14">
            <v>0.26851851851851849</v>
          </cell>
          <cell r="P14" t="str">
            <v>32.1-45</v>
          </cell>
          <cell r="Q14">
            <v>10</v>
          </cell>
          <cell r="S14">
            <v>0.31775700934579437</v>
          </cell>
          <cell r="V14" t="str">
            <v>32.1-45</v>
          </cell>
          <cell r="W14">
            <v>19</v>
          </cell>
          <cell r="Y14">
            <v>0.39655172413793105</v>
          </cell>
          <cell r="AB14" t="str">
            <v>32.1-45</v>
          </cell>
          <cell r="AC14">
            <v>12</v>
          </cell>
          <cell r="AE14">
            <v>0.23364485981308408</v>
          </cell>
          <cell r="AH14" t="str">
            <v>32.1-45</v>
          </cell>
          <cell r="AI14">
            <v>9</v>
          </cell>
          <cell r="AK14">
            <v>0.18487394957983194</v>
          </cell>
          <cell r="AN14" t="str">
            <v>32.1-45</v>
          </cell>
          <cell r="AO14">
            <v>17</v>
          </cell>
          <cell r="AQ14">
            <v>0.39166666666666666</v>
          </cell>
          <cell r="AT14" t="str">
            <v>32.1-45</v>
          </cell>
          <cell r="AU14">
            <v>16</v>
          </cell>
          <cell r="AW14">
            <v>0.4579439252336448</v>
          </cell>
          <cell r="AZ14" t="str">
            <v>32.1-45</v>
          </cell>
          <cell r="BA14">
            <v>25</v>
          </cell>
          <cell r="BC14">
            <v>0.60162601626016265</v>
          </cell>
          <cell r="BF14" t="str">
            <v>32.1-45</v>
          </cell>
          <cell r="BG14">
            <v>13</v>
          </cell>
          <cell r="BI14">
            <v>0.22807017543859648</v>
          </cell>
          <cell r="BL14" t="str">
            <v>32.1-45</v>
          </cell>
          <cell r="BM14">
            <v>13</v>
          </cell>
          <cell r="BO14">
            <v>0.36283185840707965</v>
          </cell>
          <cell r="BR14" t="str">
            <v>32.1-45</v>
          </cell>
          <cell r="BS14">
            <v>7</v>
          </cell>
          <cell r="BU14">
            <v>0.25925925925925924</v>
          </cell>
        </row>
        <row r="15">
          <cell r="D15" t="str">
            <v>45.1-64</v>
          </cell>
          <cell r="E15">
            <v>20</v>
          </cell>
          <cell r="G15">
            <v>0.47663551401869153</v>
          </cell>
          <cell r="J15" t="str">
            <v>45.1-64</v>
          </cell>
          <cell r="K15">
            <v>23</v>
          </cell>
          <cell r="M15">
            <v>0.48148148148148145</v>
          </cell>
          <cell r="P15" t="str">
            <v>45.1-64</v>
          </cell>
          <cell r="Q15">
            <v>19</v>
          </cell>
          <cell r="S15">
            <v>0.49532710280373826</v>
          </cell>
          <cell r="V15" t="str">
            <v>45.1-64</v>
          </cell>
          <cell r="W15">
            <v>29</v>
          </cell>
          <cell r="Y15">
            <v>0.64655172413793105</v>
          </cell>
          <cell r="AB15" t="str">
            <v>45.1-64</v>
          </cell>
          <cell r="AC15">
            <v>15</v>
          </cell>
          <cell r="AE15">
            <v>0.37383177570093451</v>
          </cell>
          <cell r="AH15" t="str">
            <v>45.1-64</v>
          </cell>
          <cell r="AI15">
            <v>13</v>
          </cell>
          <cell r="AK15">
            <v>0.29411764705882354</v>
          </cell>
          <cell r="AN15" t="str">
            <v>45.1-64</v>
          </cell>
          <cell r="AO15">
            <v>22</v>
          </cell>
          <cell r="AQ15">
            <v>0.57499999999999996</v>
          </cell>
          <cell r="AT15" t="str">
            <v>45.1-64</v>
          </cell>
          <cell r="AU15">
            <v>24</v>
          </cell>
          <cell r="AW15">
            <v>0.68224299065420557</v>
          </cell>
          <cell r="AZ15" t="str">
            <v>45.1-64</v>
          </cell>
          <cell r="BA15">
            <v>14</v>
          </cell>
          <cell r="BC15">
            <v>0.71544715447154472</v>
          </cell>
          <cell r="BF15" t="str">
            <v>45.1-64</v>
          </cell>
          <cell r="BG15">
            <v>21</v>
          </cell>
          <cell r="BI15">
            <v>0.41228070175438591</v>
          </cell>
          <cell r="BL15" t="str">
            <v>45.1-64</v>
          </cell>
          <cell r="BM15">
            <v>19</v>
          </cell>
          <cell r="BO15">
            <v>0.53097345132743368</v>
          </cell>
          <cell r="BR15" t="str">
            <v>45.1-64</v>
          </cell>
          <cell r="BS15">
            <v>12</v>
          </cell>
          <cell r="BU15">
            <v>0.37037037037037035</v>
          </cell>
        </row>
        <row r="16">
          <cell r="D16" t="str">
            <v>64.1-90</v>
          </cell>
          <cell r="E16">
            <v>18</v>
          </cell>
          <cell r="G16">
            <v>0.64485981308411211</v>
          </cell>
          <cell r="J16" t="str">
            <v>64.1-90</v>
          </cell>
          <cell r="K16">
            <v>21</v>
          </cell>
          <cell r="M16">
            <v>0.67592592592592593</v>
          </cell>
          <cell r="P16" t="str">
            <v>64.1-90</v>
          </cell>
          <cell r="Q16">
            <v>14</v>
          </cell>
          <cell r="S16">
            <v>0.62616822429906538</v>
          </cell>
          <cell r="V16" t="str">
            <v>64.1-90</v>
          </cell>
          <cell r="W16">
            <v>24</v>
          </cell>
          <cell r="Y16">
            <v>0.85344827586206895</v>
          </cell>
          <cell r="AB16" t="str">
            <v>64.1-90</v>
          </cell>
          <cell r="AC16">
            <v>20</v>
          </cell>
          <cell r="AE16">
            <v>0.56074766355140182</v>
          </cell>
          <cell r="AH16" t="str">
            <v>64.1-90</v>
          </cell>
          <cell r="AI16">
            <v>27</v>
          </cell>
          <cell r="AK16">
            <v>0.52100840336134457</v>
          </cell>
          <cell r="AN16" t="str">
            <v>64.1-90</v>
          </cell>
          <cell r="AO16">
            <v>12</v>
          </cell>
          <cell r="AQ16">
            <v>0.67499999999999993</v>
          </cell>
          <cell r="AT16" t="str">
            <v>64.1-90</v>
          </cell>
          <cell r="AU16">
            <v>17</v>
          </cell>
          <cell r="AW16">
            <v>0.84112149532710279</v>
          </cell>
          <cell r="AZ16" t="str">
            <v>64.1-90</v>
          </cell>
          <cell r="BA16">
            <v>20</v>
          </cell>
          <cell r="BC16">
            <v>0.87804878048780488</v>
          </cell>
          <cell r="BF16" t="str">
            <v>64.1-90</v>
          </cell>
          <cell r="BG16">
            <v>16</v>
          </cell>
          <cell r="BI16">
            <v>0.55263157894736836</v>
          </cell>
          <cell r="BL16" t="str">
            <v>64.1-90</v>
          </cell>
          <cell r="BM16">
            <v>23</v>
          </cell>
          <cell r="BO16">
            <v>0.73451327433628322</v>
          </cell>
          <cell r="BR16" t="str">
            <v>64.1-90</v>
          </cell>
          <cell r="BS16">
            <v>23</v>
          </cell>
          <cell r="BU16">
            <v>0.58333333333333326</v>
          </cell>
        </row>
        <row r="17">
          <cell r="D17" t="str">
            <v>90.1-128</v>
          </cell>
          <cell r="E17">
            <v>25</v>
          </cell>
          <cell r="G17">
            <v>0.87850467289719625</v>
          </cell>
          <cell r="J17" t="str">
            <v>90.1-128</v>
          </cell>
          <cell r="K17">
            <v>13</v>
          </cell>
          <cell r="M17">
            <v>0.79629629629629628</v>
          </cell>
          <cell r="P17" t="str">
            <v>90.1-128</v>
          </cell>
          <cell r="Q17">
            <v>20</v>
          </cell>
          <cell r="S17">
            <v>0.81308411214953269</v>
          </cell>
          <cell r="V17" t="str">
            <v>90.1-128</v>
          </cell>
          <cell r="W17">
            <v>13</v>
          </cell>
          <cell r="Y17">
            <v>0.96551724137931028</v>
          </cell>
          <cell r="AB17" t="str">
            <v>90.1-128</v>
          </cell>
          <cell r="AC17">
            <v>32</v>
          </cell>
          <cell r="AE17">
            <v>0.85981308411214941</v>
          </cell>
          <cell r="AH17" t="str">
            <v>90.1-128</v>
          </cell>
          <cell r="AI17">
            <v>23</v>
          </cell>
          <cell r="AK17">
            <v>0.7142857142857143</v>
          </cell>
          <cell r="AN17" t="str">
            <v>90.1-128</v>
          </cell>
          <cell r="AO17">
            <v>19</v>
          </cell>
          <cell r="AQ17">
            <v>0.83333333333333326</v>
          </cell>
          <cell r="AT17" t="str">
            <v>90.1-128</v>
          </cell>
          <cell r="AU17">
            <v>8</v>
          </cell>
          <cell r="AW17">
            <v>0.91588785046728971</v>
          </cell>
          <cell r="AZ17" t="str">
            <v>90.1-128</v>
          </cell>
          <cell r="BA17">
            <v>13</v>
          </cell>
          <cell r="BC17">
            <v>0.98373983739837401</v>
          </cell>
          <cell r="BF17" t="str">
            <v>90.1-128</v>
          </cell>
          <cell r="BG17">
            <v>19</v>
          </cell>
          <cell r="BI17">
            <v>0.71929824561403499</v>
          </cell>
          <cell r="BL17" t="str">
            <v>90.1-128</v>
          </cell>
          <cell r="BM17">
            <v>20</v>
          </cell>
          <cell r="BO17">
            <v>0.91150442477876115</v>
          </cell>
          <cell r="BR17" t="str">
            <v>90.1-128</v>
          </cell>
          <cell r="BS17">
            <v>19</v>
          </cell>
          <cell r="BU17">
            <v>0.75925925925925919</v>
          </cell>
        </row>
        <row r="18">
          <cell r="D18" t="str">
            <v>128.1-180</v>
          </cell>
          <cell r="E18">
            <v>10</v>
          </cell>
          <cell r="G18">
            <v>0.9719626168224299</v>
          </cell>
          <cell r="J18" t="str">
            <v>128.1-180</v>
          </cell>
          <cell r="K18">
            <v>19</v>
          </cell>
          <cell r="M18">
            <v>0.97222222222222221</v>
          </cell>
          <cell r="P18" t="str">
            <v>128.1-180</v>
          </cell>
          <cell r="Q18">
            <v>10</v>
          </cell>
          <cell r="S18">
            <v>0.90654205607476634</v>
          </cell>
          <cell r="V18" t="str">
            <v>128.1-180</v>
          </cell>
          <cell r="W18">
            <v>3</v>
          </cell>
          <cell r="Y18">
            <v>0.99137931034482751</v>
          </cell>
          <cell r="AB18" t="str">
            <v>128.1-180</v>
          </cell>
          <cell r="AC18">
            <v>8</v>
          </cell>
          <cell r="AE18">
            <v>0.93457943925233633</v>
          </cell>
          <cell r="AH18" t="str">
            <v>128.1-180</v>
          </cell>
          <cell r="AI18">
            <v>20</v>
          </cell>
          <cell r="AK18">
            <v>0.88235294117647056</v>
          </cell>
          <cell r="AN18" t="str">
            <v>128.1-180</v>
          </cell>
          <cell r="AO18">
            <v>13</v>
          </cell>
          <cell r="AQ18">
            <v>0.94166666666666665</v>
          </cell>
          <cell r="AT18" t="str">
            <v>128.1-180</v>
          </cell>
          <cell r="AU18">
            <v>4</v>
          </cell>
          <cell r="AW18">
            <v>0.95327102803738317</v>
          </cell>
          <cell r="AZ18" t="str">
            <v>128.1-180</v>
          </cell>
          <cell r="BA18">
            <v>2</v>
          </cell>
          <cell r="BC18">
            <v>1</v>
          </cell>
          <cell r="BF18" t="str">
            <v>128.1-180</v>
          </cell>
          <cell r="BG18">
            <v>17</v>
          </cell>
          <cell r="BI18">
            <v>0.86842105263157887</v>
          </cell>
          <cell r="BL18" t="str">
            <v>128.1-180</v>
          </cell>
          <cell r="BM18">
            <v>7</v>
          </cell>
          <cell r="BO18">
            <v>0.97345132743362839</v>
          </cell>
          <cell r="BR18" t="str">
            <v>128.1-180</v>
          </cell>
          <cell r="BS18">
            <v>13</v>
          </cell>
          <cell r="BU18">
            <v>0.87962962962962954</v>
          </cell>
        </row>
        <row r="19">
          <cell r="D19" t="str">
            <v>180.1-256</v>
          </cell>
          <cell r="E19">
            <v>3</v>
          </cell>
          <cell r="G19">
            <v>1</v>
          </cell>
          <cell r="J19" t="str">
            <v>180.1-256</v>
          </cell>
          <cell r="K19">
            <v>3</v>
          </cell>
          <cell r="M19">
            <v>1</v>
          </cell>
          <cell r="P19" t="str">
            <v>180.1-256</v>
          </cell>
          <cell r="Q19">
            <v>9</v>
          </cell>
          <cell r="S19">
            <v>0.99065420560747663</v>
          </cell>
          <cell r="V19" t="str">
            <v>180.1-256</v>
          </cell>
          <cell r="W19">
            <v>1</v>
          </cell>
          <cell r="Y19">
            <v>0.99999999999999989</v>
          </cell>
          <cell r="AB19" t="str">
            <v>180.1-256</v>
          </cell>
          <cell r="AC19">
            <v>5</v>
          </cell>
          <cell r="AE19">
            <v>0.98130841121495316</v>
          </cell>
          <cell r="AH19" t="str">
            <v>180.1-256</v>
          </cell>
          <cell r="AI19">
            <v>8</v>
          </cell>
          <cell r="AK19">
            <v>0.94957983193277307</v>
          </cell>
          <cell r="AN19" t="str">
            <v>180.1-256</v>
          </cell>
          <cell r="AO19">
            <v>4</v>
          </cell>
          <cell r="AQ19">
            <v>0.97499999999999998</v>
          </cell>
          <cell r="AT19" t="str">
            <v>180.1-256</v>
          </cell>
          <cell r="AU19">
            <v>4</v>
          </cell>
          <cell r="AW19">
            <v>0.99065420560747663</v>
          </cell>
          <cell r="AZ19" t="str">
            <v>180.1-256</v>
          </cell>
          <cell r="BC19">
            <v>1</v>
          </cell>
          <cell r="BF19" t="str">
            <v>180.1-256</v>
          </cell>
          <cell r="BG19">
            <v>12</v>
          </cell>
          <cell r="BI19">
            <v>0.97368421052631571</v>
          </cell>
          <cell r="BL19" t="str">
            <v>180.1-256</v>
          </cell>
          <cell r="BM19">
            <v>1</v>
          </cell>
          <cell r="BO19">
            <v>0.9823008849557523</v>
          </cell>
          <cell r="BR19" t="str">
            <v>180.1-256</v>
          </cell>
          <cell r="BS19">
            <v>6</v>
          </cell>
          <cell r="BU19">
            <v>0.93518518518518512</v>
          </cell>
        </row>
        <row r="20">
          <cell r="D20" t="str">
            <v>256.1-362</v>
          </cell>
          <cell r="G20">
            <v>1</v>
          </cell>
          <cell r="J20" t="str">
            <v>256.1-362</v>
          </cell>
          <cell r="M20">
            <v>1</v>
          </cell>
          <cell r="P20" t="str">
            <v>256.1-362</v>
          </cell>
          <cell r="Q20">
            <v>1</v>
          </cell>
          <cell r="S20">
            <v>1</v>
          </cell>
          <cell r="V20" t="str">
            <v>256.1-362</v>
          </cell>
          <cell r="Y20">
            <v>0.99999999999999989</v>
          </cell>
          <cell r="AB20" t="str">
            <v>256.1-362</v>
          </cell>
          <cell r="AC20">
            <v>2</v>
          </cell>
          <cell r="AE20">
            <v>0.99999999999999989</v>
          </cell>
          <cell r="AH20" t="str">
            <v>256.1-362</v>
          </cell>
          <cell r="AI20">
            <v>4</v>
          </cell>
          <cell r="AK20">
            <v>0.98319327731092432</v>
          </cell>
          <cell r="AN20" t="str">
            <v>256.1-362</v>
          </cell>
          <cell r="AO20">
            <v>2</v>
          </cell>
          <cell r="AQ20">
            <v>0.9916666666666667</v>
          </cell>
          <cell r="AT20" t="str">
            <v>256.1-362</v>
          </cell>
          <cell r="AU20">
            <v>1</v>
          </cell>
          <cell r="AW20">
            <v>1</v>
          </cell>
          <cell r="AZ20" t="str">
            <v>256.1-362</v>
          </cell>
          <cell r="BC20">
            <v>1</v>
          </cell>
          <cell r="BF20" t="str">
            <v>256.1-362</v>
          </cell>
          <cell r="BG20">
            <v>3</v>
          </cell>
          <cell r="BI20">
            <v>0.99999999999999989</v>
          </cell>
          <cell r="BL20" t="str">
            <v>256.1-362</v>
          </cell>
          <cell r="BM20">
            <v>2</v>
          </cell>
          <cell r="BO20">
            <v>1</v>
          </cell>
          <cell r="BR20" t="str">
            <v>256.1-362</v>
          </cell>
          <cell r="BS20">
            <v>7</v>
          </cell>
          <cell r="BU20">
            <v>0.99999999999999989</v>
          </cell>
        </row>
        <row r="21">
          <cell r="D21" t="str">
            <v>362.1-512</v>
          </cell>
          <cell r="G21">
            <v>1</v>
          </cell>
          <cell r="J21" t="str">
            <v>362.1-512</v>
          </cell>
          <cell r="M21">
            <v>1</v>
          </cell>
          <cell r="P21" t="str">
            <v>362.1-512</v>
          </cell>
          <cell r="S21">
            <v>1</v>
          </cell>
          <cell r="V21" t="str">
            <v>362.1-512</v>
          </cell>
          <cell r="Y21">
            <v>0.99999999999999989</v>
          </cell>
          <cell r="AB21" t="str">
            <v>362.1-512</v>
          </cell>
          <cell r="AE21">
            <v>0.99999999999999989</v>
          </cell>
          <cell r="AH21" t="str">
            <v>362.1-512</v>
          </cell>
          <cell r="AI21">
            <v>1</v>
          </cell>
          <cell r="AK21">
            <v>0.9915966386554621</v>
          </cell>
          <cell r="AN21" t="str">
            <v>362.1-512</v>
          </cell>
          <cell r="AO21">
            <v>1</v>
          </cell>
          <cell r="AQ21">
            <v>1</v>
          </cell>
          <cell r="AT21" t="str">
            <v>362.1-512</v>
          </cell>
          <cell r="AW21">
            <v>1</v>
          </cell>
          <cell r="AZ21" t="str">
            <v>362.1-512</v>
          </cell>
          <cell r="BC21">
            <v>1</v>
          </cell>
          <cell r="BF21" t="str">
            <v>362.1-512</v>
          </cell>
          <cell r="BI21">
            <v>0.99999999999999989</v>
          </cell>
          <cell r="BL21" t="str">
            <v>362.1-512</v>
          </cell>
          <cell r="BO21">
            <v>1</v>
          </cell>
          <cell r="BR21" t="str">
            <v>362.1-512</v>
          </cell>
          <cell r="BU21">
            <v>0.99999999999999989</v>
          </cell>
        </row>
        <row r="22">
          <cell r="D22" t="str">
            <v>512-1024</v>
          </cell>
          <cell r="G22">
            <v>1</v>
          </cell>
          <cell r="J22" t="str">
            <v>512-1024</v>
          </cell>
          <cell r="M22">
            <v>1</v>
          </cell>
          <cell r="P22" t="str">
            <v>512-1024</v>
          </cell>
          <cell r="S22">
            <v>1</v>
          </cell>
          <cell r="V22" t="str">
            <v>512-1024</v>
          </cell>
          <cell r="Y22">
            <v>0.99999999999999989</v>
          </cell>
          <cell r="AB22" t="str">
            <v>512-1024</v>
          </cell>
          <cell r="AE22">
            <v>0.99999999999999989</v>
          </cell>
          <cell r="AH22" t="str">
            <v>512 - 1024</v>
          </cell>
          <cell r="AI22">
            <v>1</v>
          </cell>
          <cell r="AK22">
            <v>0.99999999999999989</v>
          </cell>
          <cell r="AN22" t="str">
            <v>512 - 1024</v>
          </cell>
          <cell r="AQ22">
            <v>1</v>
          </cell>
          <cell r="AT22" t="str">
            <v>512 - 1024</v>
          </cell>
          <cell r="AW22">
            <v>1</v>
          </cell>
          <cell r="AZ22" t="str">
            <v>512 - 1024</v>
          </cell>
          <cell r="BC22">
            <v>1</v>
          </cell>
          <cell r="BF22" t="str">
            <v>512 - 1024</v>
          </cell>
          <cell r="BI22">
            <v>0.99999999999999989</v>
          </cell>
          <cell r="BL22" t="str">
            <v>512 - 1024</v>
          </cell>
          <cell r="BO22">
            <v>1</v>
          </cell>
          <cell r="BR22" t="str">
            <v>512 - 1024</v>
          </cell>
          <cell r="BU22">
            <v>0.99999999999999989</v>
          </cell>
        </row>
        <row r="23">
          <cell r="D23" t="str">
            <v>1024-2048</v>
          </cell>
          <cell r="G23">
            <v>1</v>
          </cell>
          <cell r="J23" t="str">
            <v>1024-2048</v>
          </cell>
          <cell r="M23">
            <v>1</v>
          </cell>
          <cell r="P23" t="str">
            <v>1024-2048</v>
          </cell>
          <cell r="S23">
            <v>1</v>
          </cell>
          <cell r="V23" t="str">
            <v>1024-2048</v>
          </cell>
          <cell r="Y23">
            <v>0.99999999999999989</v>
          </cell>
          <cell r="AB23" t="str">
            <v>1024-2048</v>
          </cell>
          <cell r="AE23">
            <v>0.99999999999999989</v>
          </cell>
          <cell r="AH23" t="str">
            <v>1024-2048</v>
          </cell>
          <cell r="AK23">
            <v>0.99999999999999989</v>
          </cell>
          <cell r="AN23" t="str">
            <v>1024-2048</v>
          </cell>
          <cell r="AQ23">
            <v>1</v>
          </cell>
          <cell r="AT23" t="str">
            <v>1024-2048</v>
          </cell>
          <cell r="AW23">
            <v>1</v>
          </cell>
          <cell r="AZ23" t="str">
            <v>1024-2048</v>
          </cell>
          <cell r="BC23">
            <v>1</v>
          </cell>
          <cell r="BF23" t="str">
            <v>1024-2048</v>
          </cell>
          <cell r="BI23">
            <v>0.99999999999999989</v>
          </cell>
          <cell r="BL23" t="str">
            <v>1024-2048</v>
          </cell>
          <cell r="BO23">
            <v>1</v>
          </cell>
          <cell r="BR23" t="str">
            <v>1024-2048</v>
          </cell>
          <cell r="BU23">
            <v>0.99999999999999989</v>
          </cell>
        </row>
        <row r="24">
          <cell r="D24" t="str">
            <v>2048-4096</v>
          </cell>
          <cell r="J24" t="str">
            <v>2048-4096</v>
          </cell>
          <cell r="M24">
            <v>1</v>
          </cell>
          <cell r="P24" t="str">
            <v>2048-4096</v>
          </cell>
          <cell r="V24" t="str">
            <v>2048-4096</v>
          </cell>
          <cell r="AB24" t="str">
            <v>2048-4096</v>
          </cell>
          <cell r="AN24" t="str">
            <v>2048-4096</v>
          </cell>
          <cell r="AT24" t="str">
            <v>2048-4096</v>
          </cell>
          <cell r="AZ24" t="str">
            <v>2048-4096</v>
          </cell>
          <cell r="BF24" t="str">
            <v>2048-4096</v>
          </cell>
          <cell r="BR24" t="str">
            <v>2048-4096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opLeftCell="A103" workbookViewId="0">
      <selection activeCell="A123" sqref="A123"/>
    </sheetView>
  </sheetViews>
  <sheetFormatPr defaultColWidth="10.875" defaultRowHeight="15.75"/>
  <cols>
    <col min="1" max="1" width="32.375" style="3" customWidth="1"/>
    <col min="2" max="16384" width="10.875" style="3"/>
  </cols>
  <sheetData>
    <row r="1" spans="1:11" ht="16.5" thickBot="1">
      <c r="A1" s="29"/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1" t="s">
        <v>9</v>
      </c>
    </row>
    <row r="2" spans="1:11" ht="16.5" thickBot="1">
      <c r="A2" s="33" t="s">
        <v>62</v>
      </c>
      <c r="B2" s="34" t="s">
        <v>63</v>
      </c>
      <c r="C2" s="34" t="s">
        <v>10</v>
      </c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15</v>
      </c>
      <c r="I2" s="34" t="s">
        <v>16</v>
      </c>
      <c r="J2" s="34" t="s">
        <v>64</v>
      </c>
      <c r="K2" s="34">
        <v>19</v>
      </c>
    </row>
    <row r="3" spans="1:11">
      <c r="A3" s="32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>
      <c r="A4" s="14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>
      <c r="A5" s="37" t="s">
        <v>66</v>
      </c>
      <c r="B5" s="38" t="s">
        <v>18</v>
      </c>
      <c r="C5" s="38">
        <v>85</v>
      </c>
      <c r="D5" s="38">
        <v>49.3</v>
      </c>
      <c r="E5" s="38">
        <v>70</v>
      </c>
      <c r="F5" s="38">
        <v>43.2</v>
      </c>
      <c r="G5" s="38">
        <v>43.3</v>
      </c>
      <c r="H5" s="38">
        <v>27.1</v>
      </c>
      <c r="I5" s="38">
        <v>43.3</v>
      </c>
      <c r="J5" s="38">
        <v>37.5</v>
      </c>
      <c r="K5" s="38">
        <v>45.1</v>
      </c>
    </row>
    <row r="6" spans="1:11">
      <c r="A6" s="37" t="s">
        <v>67</v>
      </c>
      <c r="B6" s="38" t="s">
        <v>18</v>
      </c>
      <c r="C6" s="38">
        <v>90</v>
      </c>
      <c r="D6" s="38">
        <v>45</v>
      </c>
      <c r="E6" s="38">
        <v>75</v>
      </c>
      <c r="F6" s="38">
        <v>40</v>
      </c>
      <c r="G6" s="38">
        <v>45</v>
      </c>
      <c r="H6" s="38">
        <v>25</v>
      </c>
      <c r="I6" s="38">
        <v>45</v>
      </c>
      <c r="J6" s="38">
        <v>37.5</v>
      </c>
      <c r="K6" s="38">
        <v>40</v>
      </c>
    </row>
    <row r="7" spans="1:11">
      <c r="A7" s="37" t="s">
        <v>68</v>
      </c>
      <c r="B7" s="38" t="s">
        <v>18</v>
      </c>
      <c r="C7" s="38">
        <v>19.100000000000001</v>
      </c>
      <c r="D7" s="38">
        <v>23.9</v>
      </c>
      <c r="E7" s="38">
        <v>17.7</v>
      </c>
      <c r="F7" s="38">
        <v>9</v>
      </c>
      <c r="G7" s="38">
        <v>13.1</v>
      </c>
      <c r="H7" s="38">
        <v>4</v>
      </c>
      <c r="I7" s="38">
        <v>7.6</v>
      </c>
      <c r="J7" s="38">
        <v>8.6999999999999993</v>
      </c>
      <c r="K7" s="38">
        <v>19.100000000000001</v>
      </c>
    </row>
    <row r="8" spans="1:11">
      <c r="A8" s="15" t="s">
        <v>69</v>
      </c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>
      <c r="A9" s="37" t="s">
        <v>66</v>
      </c>
      <c r="B9" s="38">
        <v>102.5</v>
      </c>
      <c r="C9" s="38">
        <v>91.4</v>
      </c>
      <c r="D9" s="38">
        <v>98.3</v>
      </c>
      <c r="E9" s="38">
        <v>82</v>
      </c>
      <c r="F9" s="38">
        <v>74</v>
      </c>
      <c r="G9" s="38">
        <v>48.9</v>
      </c>
      <c r="H9" s="38">
        <v>26.5</v>
      </c>
      <c r="I9" s="38">
        <v>55</v>
      </c>
      <c r="J9" s="38">
        <v>42.5</v>
      </c>
      <c r="K9" s="38">
        <v>72.3</v>
      </c>
    </row>
    <row r="10" spans="1:11">
      <c r="A10" s="37" t="s">
        <v>67</v>
      </c>
      <c r="B10" s="38">
        <v>102.5</v>
      </c>
      <c r="C10" s="38">
        <v>90</v>
      </c>
      <c r="D10" s="38">
        <v>100</v>
      </c>
      <c r="E10" s="38">
        <v>85</v>
      </c>
      <c r="F10" s="38">
        <v>80</v>
      </c>
      <c r="G10" s="38">
        <v>50</v>
      </c>
      <c r="H10" s="38">
        <v>27</v>
      </c>
      <c r="I10" s="38">
        <v>55</v>
      </c>
      <c r="J10" s="38">
        <v>42.5</v>
      </c>
      <c r="K10" s="38">
        <v>80</v>
      </c>
    </row>
    <row r="11" spans="1:11">
      <c r="A11" s="37" t="s">
        <v>68</v>
      </c>
      <c r="B11" s="38">
        <v>17.7</v>
      </c>
      <c r="C11" s="38">
        <v>19.100000000000001</v>
      </c>
      <c r="D11" s="38">
        <v>27.5</v>
      </c>
      <c r="E11" s="38">
        <v>26.8</v>
      </c>
      <c r="F11" s="38">
        <v>23.8</v>
      </c>
      <c r="G11" s="38">
        <v>12.2</v>
      </c>
      <c r="H11" s="38">
        <v>3.7</v>
      </c>
      <c r="I11" s="38" t="s">
        <v>19</v>
      </c>
      <c r="J11" s="38">
        <v>3.5</v>
      </c>
      <c r="K11" s="38">
        <v>29.3</v>
      </c>
    </row>
    <row r="12" spans="1:11">
      <c r="A12" s="15" t="s">
        <v>70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>
      <c r="A13" s="37" t="s">
        <v>66</v>
      </c>
      <c r="B13" s="38" t="s">
        <v>19</v>
      </c>
      <c r="C13" s="38">
        <v>103.5</v>
      </c>
      <c r="D13" s="38">
        <v>75.8</v>
      </c>
      <c r="E13" s="38">
        <v>91.5</v>
      </c>
      <c r="F13" s="38">
        <v>52.3</v>
      </c>
      <c r="G13" s="38">
        <v>46.1</v>
      </c>
      <c r="H13" s="38">
        <v>29.1</v>
      </c>
      <c r="I13" s="38">
        <v>51.6</v>
      </c>
      <c r="J13" s="38">
        <v>37.700000000000003</v>
      </c>
      <c r="K13" s="38">
        <v>62.8</v>
      </c>
    </row>
    <row r="14" spans="1:11">
      <c r="A14" s="37" t="s">
        <v>67</v>
      </c>
      <c r="B14" s="38" t="s">
        <v>19</v>
      </c>
      <c r="C14" s="38">
        <v>100</v>
      </c>
      <c r="D14" s="38">
        <v>70</v>
      </c>
      <c r="E14" s="38">
        <v>90</v>
      </c>
      <c r="F14" s="38">
        <v>45</v>
      </c>
      <c r="G14" s="38">
        <v>45</v>
      </c>
      <c r="H14" s="38">
        <v>30</v>
      </c>
      <c r="I14" s="38">
        <v>55</v>
      </c>
      <c r="J14" s="38">
        <v>42</v>
      </c>
      <c r="K14" s="38">
        <v>55</v>
      </c>
    </row>
    <row r="15" spans="1:11">
      <c r="A15" s="37" t="s">
        <v>68</v>
      </c>
      <c r="B15" s="38" t="s">
        <v>19</v>
      </c>
      <c r="C15" s="38">
        <v>24.2</v>
      </c>
      <c r="D15" s="38">
        <v>18.600000000000001</v>
      </c>
      <c r="E15" s="38">
        <v>24.4</v>
      </c>
      <c r="F15" s="38">
        <v>17.3</v>
      </c>
      <c r="G15" s="38">
        <v>13.4</v>
      </c>
      <c r="H15" s="38">
        <v>10.9</v>
      </c>
      <c r="I15" s="38">
        <v>4.8</v>
      </c>
      <c r="J15" s="38">
        <v>13.7</v>
      </c>
      <c r="K15" s="38">
        <v>31.9</v>
      </c>
    </row>
    <row r="16" spans="1:11">
      <c r="A16" s="16" t="s">
        <v>71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>
      <c r="A17" s="37" t="s">
        <v>66</v>
      </c>
      <c r="B17" s="40"/>
      <c r="C17" s="40">
        <v>23.4</v>
      </c>
      <c r="D17" s="40">
        <v>7.5</v>
      </c>
      <c r="E17" s="40">
        <v>19.5</v>
      </c>
      <c r="F17" s="40">
        <v>13.1</v>
      </c>
      <c r="G17" s="40">
        <v>10.8</v>
      </c>
      <c r="H17" s="40">
        <v>12.3</v>
      </c>
      <c r="I17" s="40">
        <v>7</v>
      </c>
      <c r="J17" s="40">
        <v>9</v>
      </c>
      <c r="K17" s="40">
        <v>13.8</v>
      </c>
    </row>
    <row r="18" spans="1:11">
      <c r="A18" s="37" t="s">
        <v>67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6.5" thickBot="1">
      <c r="A19" s="41" t="s">
        <v>68</v>
      </c>
      <c r="B19" s="42"/>
      <c r="C19" s="42">
        <v>15</v>
      </c>
      <c r="D19" s="42">
        <v>3.8</v>
      </c>
      <c r="E19" s="42">
        <v>18.2</v>
      </c>
      <c r="F19" s="42">
        <v>8.6</v>
      </c>
      <c r="G19" s="42">
        <v>10.199999999999999</v>
      </c>
      <c r="H19" s="42">
        <v>10.1</v>
      </c>
      <c r="I19" s="42">
        <v>6.1</v>
      </c>
      <c r="J19" s="42">
        <v>10.8</v>
      </c>
      <c r="K19" s="42">
        <v>11.9</v>
      </c>
    </row>
    <row r="20" spans="1:11">
      <c r="A20" s="13" t="s">
        <v>20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>
      <c r="A21" s="15" t="s">
        <v>21</v>
      </c>
      <c r="B21" s="39"/>
      <c r="C21" s="39"/>
      <c r="D21" s="39"/>
      <c r="E21" s="39"/>
      <c r="F21" s="39"/>
      <c r="G21" s="39"/>
      <c r="H21" s="39"/>
      <c r="I21" s="39"/>
      <c r="J21" s="39"/>
      <c r="K21" s="43"/>
    </row>
    <row r="22" spans="1:11">
      <c r="A22" s="37" t="s">
        <v>66</v>
      </c>
      <c r="B22" s="39" t="s">
        <v>18</v>
      </c>
      <c r="C22" s="38">
        <v>7.9</v>
      </c>
      <c r="D22" s="38">
        <v>7.3</v>
      </c>
      <c r="E22" s="39">
        <v>6.4</v>
      </c>
      <c r="F22" s="38">
        <v>5.4</v>
      </c>
      <c r="G22" s="38">
        <v>5.2</v>
      </c>
      <c r="H22" s="38">
        <v>4.2</v>
      </c>
      <c r="I22" s="39">
        <v>6</v>
      </c>
      <c r="J22" s="38">
        <v>5.0999999999999996</v>
      </c>
      <c r="K22" s="38">
        <v>5.6</v>
      </c>
    </row>
    <row r="23" spans="1:11">
      <c r="A23" s="37" t="s">
        <v>67</v>
      </c>
      <c r="B23" s="39" t="s">
        <v>18</v>
      </c>
      <c r="C23" s="38">
        <v>8</v>
      </c>
      <c r="D23" s="38">
        <v>7</v>
      </c>
      <c r="E23" s="39">
        <v>6</v>
      </c>
      <c r="F23" s="38">
        <v>4.5</v>
      </c>
      <c r="G23" s="38">
        <v>5</v>
      </c>
      <c r="H23" s="38">
        <v>4</v>
      </c>
      <c r="I23" s="39">
        <v>7</v>
      </c>
      <c r="J23" s="38">
        <v>5.5</v>
      </c>
      <c r="K23" s="38">
        <v>5</v>
      </c>
    </row>
    <row r="24" spans="1:11">
      <c r="A24" s="37" t="s">
        <v>68</v>
      </c>
      <c r="B24" s="39" t="s">
        <v>18</v>
      </c>
      <c r="C24" s="38">
        <v>3.8</v>
      </c>
      <c r="D24" s="38">
        <v>2.1</v>
      </c>
      <c r="E24" s="38">
        <v>1.8</v>
      </c>
      <c r="F24" s="38">
        <v>2.2999999999999998</v>
      </c>
      <c r="G24" s="38">
        <v>2.2999999999999998</v>
      </c>
      <c r="H24" s="38">
        <v>1.1000000000000001</v>
      </c>
      <c r="I24" s="38">
        <v>1.7</v>
      </c>
      <c r="J24" s="38">
        <v>1.2</v>
      </c>
      <c r="K24" s="38">
        <v>2.2999999999999998</v>
      </c>
    </row>
    <row r="25" spans="1:11">
      <c r="A25" s="15" t="s">
        <v>72</v>
      </c>
      <c r="B25" s="39"/>
      <c r="C25" s="39"/>
      <c r="D25" s="39"/>
      <c r="E25" s="39"/>
      <c r="F25" s="39"/>
      <c r="G25" s="39"/>
      <c r="H25" s="39"/>
      <c r="I25" s="39"/>
      <c r="J25" s="39"/>
      <c r="K25" s="38"/>
    </row>
    <row r="26" spans="1:11">
      <c r="A26" s="37" t="s">
        <v>73</v>
      </c>
      <c r="B26" s="39" t="s">
        <v>18</v>
      </c>
      <c r="C26" s="39">
        <v>5.4</v>
      </c>
      <c r="D26" s="38">
        <v>5.8</v>
      </c>
      <c r="E26" s="38">
        <v>4.9000000000000004</v>
      </c>
      <c r="F26" s="38">
        <v>4.5</v>
      </c>
      <c r="G26" s="38">
        <v>4.2</v>
      </c>
      <c r="H26" s="38">
        <v>3.4</v>
      </c>
      <c r="I26" s="38">
        <v>4.7</v>
      </c>
      <c r="J26" s="38">
        <v>4.0999999999999996</v>
      </c>
      <c r="K26" s="38">
        <v>4.4000000000000004</v>
      </c>
    </row>
    <row r="27" spans="1:11">
      <c r="A27" s="37" t="s">
        <v>67</v>
      </c>
      <c r="B27" s="39" t="s">
        <v>18</v>
      </c>
      <c r="C27" s="38">
        <v>7.1</v>
      </c>
      <c r="D27" s="38">
        <v>6.5</v>
      </c>
      <c r="E27" s="38">
        <v>5</v>
      </c>
      <c r="F27" s="38">
        <v>3.5</v>
      </c>
      <c r="G27" s="38">
        <v>4</v>
      </c>
      <c r="H27" s="38">
        <v>3.4</v>
      </c>
      <c r="I27" s="38">
        <v>6</v>
      </c>
      <c r="J27" s="38">
        <v>4.4000000000000004</v>
      </c>
      <c r="K27" s="38">
        <v>4</v>
      </c>
    </row>
    <row r="28" spans="1:11">
      <c r="A28" s="37" t="s">
        <v>68</v>
      </c>
      <c r="B28" s="39" t="s">
        <v>18</v>
      </c>
      <c r="C28" s="38">
        <v>2.7</v>
      </c>
      <c r="D28" s="38">
        <v>2.2999999999999998</v>
      </c>
      <c r="E28" s="38">
        <v>1.6</v>
      </c>
      <c r="F28" s="38">
        <v>2.4</v>
      </c>
      <c r="G28" s="38">
        <v>2.2000000000000002</v>
      </c>
      <c r="H28" s="38">
        <v>1.1000000000000001</v>
      </c>
      <c r="I28" s="38">
        <v>2.4</v>
      </c>
      <c r="J28" s="38">
        <v>1.1000000000000001</v>
      </c>
      <c r="K28" s="38">
        <v>2.1</v>
      </c>
    </row>
    <row r="29" spans="1:11">
      <c r="A29" s="15" t="s">
        <v>74</v>
      </c>
      <c r="B29" s="39"/>
      <c r="C29" s="39"/>
      <c r="D29" s="39"/>
      <c r="E29" s="39"/>
      <c r="F29" s="39"/>
      <c r="G29" s="39"/>
      <c r="H29" s="39"/>
      <c r="I29" s="39"/>
      <c r="J29" s="39"/>
      <c r="K29" s="38"/>
    </row>
    <row r="30" spans="1:11">
      <c r="A30" s="37" t="s">
        <v>66</v>
      </c>
      <c r="B30" s="39">
        <v>8</v>
      </c>
      <c r="C30" s="39">
        <v>3.8</v>
      </c>
      <c r="D30" s="39">
        <v>4.5</v>
      </c>
      <c r="E30" s="38">
        <v>3.3</v>
      </c>
      <c r="F30" s="38">
        <v>2.2999999999999998</v>
      </c>
      <c r="G30" s="38">
        <v>2.4</v>
      </c>
      <c r="H30" s="38">
        <v>2.7</v>
      </c>
      <c r="I30" s="39" t="s">
        <v>19</v>
      </c>
      <c r="J30" s="39">
        <v>3</v>
      </c>
      <c r="K30" s="38">
        <v>3.3</v>
      </c>
    </row>
    <row r="31" spans="1:11">
      <c r="A31" s="37" t="s">
        <v>67</v>
      </c>
      <c r="B31" s="39">
        <v>8</v>
      </c>
      <c r="C31" s="39">
        <v>4</v>
      </c>
      <c r="D31" s="39">
        <v>4</v>
      </c>
      <c r="E31" s="38">
        <v>3.3</v>
      </c>
      <c r="F31" s="38">
        <v>2.5</v>
      </c>
      <c r="G31" s="38">
        <v>2.5</v>
      </c>
      <c r="H31" s="38">
        <v>2.8</v>
      </c>
      <c r="I31" s="39" t="s">
        <v>19</v>
      </c>
      <c r="J31" s="39">
        <v>3</v>
      </c>
      <c r="K31" s="38">
        <v>3</v>
      </c>
    </row>
    <row r="32" spans="1:11">
      <c r="A32" s="37" t="s">
        <v>68</v>
      </c>
      <c r="B32" s="38">
        <v>2.8</v>
      </c>
      <c r="C32" s="38">
        <v>0.8</v>
      </c>
      <c r="D32" s="38">
        <v>1.3</v>
      </c>
      <c r="E32" s="38">
        <v>0.7</v>
      </c>
      <c r="F32" s="38">
        <v>0.9</v>
      </c>
      <c r="G32" s="38">
        <v>0.4</v>
      </c>
      <c r="H32" s="38">
        <v>0.6</v>
      </c>
      <c r="I32" s="39" t="s">
        <v>19</v>
      </c>
      <c r="J32" s="39">
        <v>0</v>
      </c>
      <c r="K32" s="38">
        <v>1.4</v>
      </c>
    </row>
    <row r="33" spans="1:11">
      <c r="A33" s="15" t="s">
        <v>75</v>
      </c>
      <c r="B33" s="39"/>
      <c r="C33" s="39"/>
      <c r="D33" s="39"/>
      <c r="E33" s="39"/>
      <c r="F33" s="39"/>
      <c r="G33" s="39"/>
      <c r="H33" s="39"/>
      <c r="I33" s="39"/>
      <c r="J33" s="39"/>
      <c r="K33" s="38"/>
    </row>
    <row r="34" spans="1:11">
      <c r="A34" s="37" t="s">
        <v>66</v>
      </c>
      <c r="B34" s="38">
        <v>3.9</v>
      </c>
      <c r="C34" s="38">
        <v>2.4</v>
      </c>
      <c r="D34" s="38">
        <v>2.2999999999999998</v>
      </c>
      <c r="E34" s="39">
        <v>2</v>
      </c>
      <c r="F34" s="39">
        <v>2.1</v>
      </c>
      <c r="G34" s="38">
        <v>1.3</v>
      </c>
      <c r="H34" s="38">
        <v>1.6</v>
      </c>
      <c r="I34" s="39" t="s">
        <v>19</v>
      </c>
      <c r="J34" s="39">
        <v>1.5</v>
      </c>
      <c r="K34" s="38">
        <v>2</v>
      </c>
    </row>
    <row r="35" spans="1:11">
      <c r="A35" s="37" t="s">
        <v>67</v>
      </c>
      <c r="B35" s="38">
        <v>3.9</v>
      </c>
      <c r="C35" s="38">
        <v>2.5</v>
      </c>
      <c r="D35" s="38">
        <v>2.5</v>
      </c>
      <c r="E35" s="39">
        <v>2</v>
      </c>
      <c r="F35" s="39">
        <v>2</v>
      </c>
      <c r="G35" s="38">
        <v>1</v>
      </c>
      <c r="H35" s="38">
        <v>1.5</v>
      </c>
      <c r="I35" s="39" t="s">
        <v>19</v>
      </c>
      <c r="J35" s="39">
        <v>1.5</v>
      </c>
      <c r="K35" s="38">
        <v>2</v>
      </c>
    </row>
    <row r="36" spans="1:11">
      <c r="A36" s="37" t="s">
        <v>68</v>
      </c>
      <c r="B36" s="38">
        <v>1.6</v>
      </c>
      <c r="C36" s="38">
        <v>0.6</v>
      </c>
      <c r="D36" s="38">
        <v>0.3</v>
      </c>
      <c r="E36" s="38">
        <v>0.4</v>
      </c>
      <c r="F36" s="38">
        <v>0.2</v>
      </c>
      <c r="G36" s="38">
        <v>0.7</v>
      </c>
      <c r="H36" s="38">
        <v>0.3</v>
      </c>
      <c r="I36" s="39" t="s">
        <v>19</v>
      </c>
      <c r="J36" s="39">
        <v>0</v>
      </c>
      <c r="K36" s="38">
        <v>0.7</v>
      </c>
    </row>
    <row r="37" spans="1:11">
      <c r="A37" s="15" t="s">
        <v>76</v>
      </c>
      <c r="B37" s="39"/>
      <c r="C37" s="39"/>
      <c r="D37" s="39"/>
      <c r="E37" s="39"/>
      <c r="F37" s="39"/>
      <c r="G37" s="39"/>
      <c r="H37" s="39"/>
      <c r="I37" s="39"/>
      <c r="J37" s="39"/>
      <c r="K37" s="38"/>
    </row>
    <row r="38" spans="1:11">
      <c r="A38" s="37" t="s">
        <v>66</v>
      </c>
      <c r="B38" s="39" t="s">
        <v>19</v>
      </c>
      <c r="C38" s="38">
        <v>4.5999999999999996</v>
      </c>
      <c r="D38" s="38">
        <v>2.8</v>
      </c>
      <c r="E38" s="38">
        <v>3.1</v>
      </c>
      <c r="F38" s="38">
        <v>2.5</v>
      </c>
      <c r="G38" s="38">
        <v>2.2999999999999998</v>
      </c>
      <c r="H38" s="38">
        <v>2</v>
      </c>
      <c r="I38" s="38">
        <v>2.8</v>
      </c>
      <c r="J38" s="38">
        <v>2.6</v>
      </c>
      <c r="K38" s="38">
        <v>3</v>
      </c>
    </row>
    <row r="39" spans="1:11">
      <c r="A39" s="37" t="s">
        <v>67</v>
      </c>
      <c r="B39" s="39" t="s">
        <v>19</v>
      </c>
      <c r="C39" s="38">
        <v>4</v>
      </c>
      <c r="D39" s="38">
        <v>3</v>
      </c>
      <c r="E39" s="38">
        <v>3.5</v>
      </c>
      <c r="F39" s="38">
        <v>2.5</v>
      </c>
      <c r="G39" s="38">
        <v>2</v>
      </c>
      <c r="H39" s="38">
        <v>2</v>
      </c>
      <c r="I39" s="38">
        <v>2.8</v>
      </c>
      <c r="J39" s="38">
        <v>2.8</v>
      </c>
      <c r="K39" s="38">
        <v>2.5</v>
      </c>
    </row>
    <row r="40" spans="1:11">
      <c r="A40" s="37" t="s">
        <v>68</v>
      </c>
      <c r="B40" s="39" t="s">
        <v>19</v>
      </c>
      <c r="C40" s="38">
        <v>2.8</v>
      </c>
      <c r="D40" s="38">
        <v>0.8</v>
      </c>
      <c r="E40" s="38">
        <v>0.9</v>
      </c>
      <c r="F40" s="38">
        <v>0.7</v>
      </c>
      <c r="G40" s="38">
        <v>0.6</v>
      </c>
      <c r="H40" s="38">
        <v>0.5</v>
      </c>
      <c r="I40" s="38">
        <v>0.4</v>
      </c>
      <c r="J40" s="38">
        <v>0.7</v>
      </c>
      <c r="K40" s="38">
        <v>1.6</v>
      </c>
    </row>
    <row r="41" spans="1:11">
      <c r="A41" s="15" t="s">
        <v>77</v>
      </c>
      <c r="B41" s="39"/>
      <c r="C41" s="39"/>
      <c r="D41" s="39"/>
      <c r="E41" s="39"/>
      <c r="F41" s="39"/>
      <c r="G41" s="39"/>
      <c r="H41" s="39"/>
      <c r="I41" s="39"/>
      <c r="J41" s="39"/>
      <c r="K41" s="38"/>
    </row>
    <row r="42" spans="1:11">
      <c r="A42" s="37" t="s">
        <v>66</v>
      </c>
      <c r="B42" s="39" t="s">
        <v>18</v>
      </c>
      <c r="C42" s="38">
        <v>3</v>
      </c>
      <c r="D42" s="38">
        <v>2.2999999999999998</v>
      </c>
      <c r="E42" s="38">
        <v>3.4</v>
      </c>
      <c r="F42" s="38">
        <v>2.6</v>
      </c>
      <c r="G42" s="38">
        <v>1.8</v>
      </c>
      <c r="H42" s="38">
        <v>1.9</v>
      </c>
      <c r="I42" s="39">
        <v>2</v>
      </c>
      <c r="J42" s="38">
        <v>1.1000000000000001</v>
      </c>
      <c r="K42" s="38">
        <v>2.2999999999999998</v>
      </c>
    </row>
    <row r="43" spans="1:11">
      <c r="A43" s="37" t="s">
        <v>67</v>
      </c>
      <c r="B43" s="39" t="s">
        <v>18</v>
      </c>
      <c r="C43" s="38">
        <v>3.5</v>
      </c>
      <c r="D43" s="38">
        <v>2</v>
      </c>
      <c r="E43" s="38">
        <v>3.8</v>
      </c>
      <c r="F43" s="38">
        <v>2.5</v>
      </c>
      <c r="G43" s="38">
        <v>1.8</v>
      </c>
      <c r="H43" s="38">
        <v>2</v>
      </c>
      <c r="I43" s="38">
        <v>2.2999999999999998</v>
      </c>
      <c r="J43" s="38">
        <v>0.8</v>
      </c>
      <c r="K43" s="38">
        <v>2</v>
      </c>
    </row>
    <row r="44" spans="1:11" ht="16.5" thickBot="1">
      <c r="A44" s="41" t="s">
        <v>68</v>
      </c>
      <c r="B44" s="44" t="s">
        <v>18</v>
      </c>
      <c r="C44" s="45">
        <v>1.4</v>
      </c>
      <c r="D44" s="45">
        <v>0.5</v>
      </c>
      <c r="E44" s="45">
        <v>1.7</v>
      </c>
      <c r="F44" s="45">
        <v>0.9</v>
      </c>
      <c r="G44" s="45">
        <v>0.8</v>
      </c>
      <c r="H44" s="45">
        <v>1.4</v>
      </c>
      <c r="I44" s="45">
        <v>1.1000000000000001</v>
      </c>
      <c r="J44" s="45">
        <v>0.9</v>
      </c>
      <c r="K44" s="45">
        <v>1.3</v>
      </c>
    </row>
    <row r="45" spans="1:11">
      <c r="A45" s="19" t="s">
        <v>78</v>
      </c>
      <c r="B45" s="17"/>
      <c r="C45" s="17"/>
      <c r="D45" s="17"/>
      <c r="E45" s="17"/>
      <c r="F45" s="17"/>
      <c r="G45" s="17"/>
      <c r="H45" s="17"/>
      <c r="I45" s="17"/>
      <c r="J45" s="17"/>
      <c r="K45" s="18"/>
    </row>
    <row r="46" spans="1:11">
      <c r="A46" s="15" t="s">
        <v>22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>
      <c r="A47" s="37" t="s">
        <v>66</v>
      </c>
      <c r="B47" s="40">
        <v>172</v>
      </c>
      <c r="C47" s="40">
        <v>140.5</v>
      </c>
      <c r="D47" s="40">
        <v>159</v>
      </c>
      <c r="E47" s="40">
        <v>129</v>
      </c>
      <c r="F47" s="40">
        <v>95</v>
      </c>
      <c r="G47" s="40">
        <v>100.3</v>
      </c>
      <c r="H47" s="40">
        <v>75.7</v>
      </c>
      <c r="I47" s="40">
        <v>56</v>
      </c>
      <c r="J47" s="40">
        <v>52</v>
      </c>
      <c r="K47" s="40">
        <v>112.8</v>
      </c>
    </row>
    <row r="48" spans="1:11">
      <c r="A48" s="37" t="s">
        <v>68</v>
      </c>
      <c r="B48" s="40" t="s">
        <v>19</v>
      </c>
      <c r="C48" s="40">
        <v>23.9</v>
      </c>
      <c r="D48" s="40">
        <v>19.8</v>
      </c>
      <c r="E48" s="40">
        <v>27.8</v>
      </c>
      <c r="F48" s="40">
        <v>20</v>
      </c>
      <c r="G48" s="40">
        <v>22.5</v>
      </c>
      <c r="H48" s="40">
        <v>25.1</v>
      </c>
      <c r="I48" s="40">
        <v>5.7</v>
      </c>
      <c r="J48" s="40" t="s">
        <v>19</v>
      </c>
      <c r="K48" s="40">
        <v>38</v>
      </c>
    </row>
    <row r="49" spans="1:11">
      <c r="A49" s="15" t="s">
        <v>79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>
      <c r="A50" s="37" t="s">
        <v>66</v>
      </c>
      <c r="B50" s="40">
        <v>3.9</v>
      </c>
      <c r="C50" s="40">
        <v>4</v>
      </c>
      <c r="D50" s="40">
        <v>3.2</v>
      </c>
      <c r="E50" s="40">
        <v>3.2</v>
      </c>
      <c r="F50" s="40">
        <v>2.7</v>
      </c>
      <c r="G50" s="40">
        <v>2.6</v>
      </c>
      <c r="H50" s="40">
        <v>2.2000000000000002</v>
      </c>
      <c r="I50" s="40">
        <v>2.6</v>
      </c>
      <c r="J50" s="40">
        <v>1.6</v>
      </c>
      <c r="K50" s="40">
        <v>3</v>
      </c>
    </row>
    <row r="51" spans="1:11">
      <c r="A51" s="37" t="s">
        <v>68</v>
      </c>
      <c r="B51" s="40" t="s">
        <v>19</v>
      </c>
      <c r="C51" s="40">
        <v>0.5</v>
      </c>
      <c r="D51" s="40">
        <v>0.1</v>
      </c>
      <c r="E51" s="40">
        <v>0.4</v>
      </c>
      <c r="F51" s="40">
        <v>0.5</v>
      </c>
      <c r="G51" s="40">
        <v>0.5</v>
      </c>
      <c r="H51" s="46">
        <v>0.4</v>
      </c>
      <c r="I51" s="46">
        <v>0.3</v>
      </c>
      <c r="J51" s="46" t="s">
        <v>19</v>
      </c>
      <c r="K51" s="40">
        <v>1.3</v>
      </c>
    </row>
    <row r="52" spans="1:11">
      <c r="A52" s="15" t="s">
        <v>80</v>
      </c>
      <c r="B52" s="39"/>
      <c r="C52" s="39"/>
      <c r="D52" s="39"/>
      <c r="E52" s="39"/>
      <c r="F52" s="39"/>
      <c r="G52" s="39"/>
      <c r="H52" s="39"/>
      <c r="I52" s="39"/>
      <c r="J52" s="39"/>
      <c r="K52" s="40"/>
    </row>
    <row r="53" spans="1:11">
      <c r="A53" s="37" t="s">
        <v>66</v>
      </c>
      <c r="B53" s="39">
        <v>3.9</v>
      </c>
      <c r="C53" s="39">
        <v>4.38</v>
      </c>
      <c r="D53" s="39">
        <v>3.24</v>
      </c>
      <c r="E53" s="39">
        <v>3.71</v>
      </c>
      <c r="F53" s="39">
        <v>3.28</v>
      </c>
      <c r="G53" s="39">
        <v>3.13</v>
      </c>
      <c r="H53" s="39">
        <v>2.52</v>
      </c>
      <c r="I53" s="39">
        <v>2.8</v>
      </c>
      <c r="J53" s="39">
        <v>1.6</v>
      </c>
      <c r="K53" s="40">
        <v>4.4000000000000004</v>
      </c>
    </row>
    <row r="54" spans="1:11">
      <c r="A54" s="37" t="s">
        <v>68</v>
      </c>
      <c r="B54" s="47" t="s">
        <v>19</v>
      </c>
      <c r="C54" s="40">
        <v>0.5</v>
      </c>
      <c r="D54" s="40">
        <v>0.1</v>
      </c>
      <c r="E54" s="40">
        <v>0.4</v>
      </c>
      <c r="F54" s="40">
        <v>0.5</v>
      </c>
      <c r="G54" s="40">
        <v>0.5</v>
      </c>
      <c r="H54" s="46">
        <v>0.4</v>
      </c>
      <c r="I54" s="46">
        <v>0.3</v>
      </c>
      <c r="J54" s="48" t="s">
        <v>19</v>
      </c>
      <c r="K54" s="40">
        <v>0.9</v>
      </c>
    </row>
    <row r="55" spans="1:11">
      <c r="A55" s="15" t="s">
        <v>81</v>
      </c>
      <c r="B55" s="39"/>
      <c r="C55" s="39"/>
      <c r="D55" s="39"/>
      <c r="E55" s="39"/>
      <c r="F55" s="39"/>
      <c r="G55" s="39"/>
      <c r="H55" s="39"/>
      <c r="I55" s="39"/>
      <c r="J55" s="39"/>
      <c r="K55" s="40"/>
    </row>
    <row r="56" spans="1:11">
      <c r="A56" s="37" t="s">
        <v>66</v>
      </c>
      <c r="B56" s="40">
        <v>44.1</v>
      </c>
      <c r="C56" s="40">
        <v>35.200000000000003</v>
      </c>
      <c r="D56" s="40">
        <v>50.5</v>
      </c>
      <c r="E56" s="40">
        <v>40</v>
      </c>
      <c r="F56" s="40">
        <v>35.5</v>
      </c>
      <c r="G56" s="40">
        <v>38.4</v>
      </c>
      <c r="H56" s="40">
        <v>34.4</v>
      </c>
      <c r="I56" s="40">
        <v>21.9</v>
      </c>
      <c r="J56" s="40">
        <v>32.5</v>
      </c>
      <c r="K56" s="40">
        <v>37.4</v>
      </c>
    </row>
    <row r="57" spans="1:11">
      <c r="A57" s="37" t="s">
        <v>68</v>
      </c>
      <c r="B57" s="40" t="s">
        <v>19</v>
      </c>
      <c r="C57" s="40">
        <v>5.8</v>
      </c>
      <c r="D57" s="40">
        <v>6.3</v>
      </c>
      <c r="E57" s="40">
        <v>8.6</v>
      </c>
      <c r="F57" s="40">
        <v>7.5</v>
      </c>
      <c r="G57" s="40">
        <v>8.6</v>
      </c>
      <c r="H57" s="40">
        <v>11.4</v>
      </c>
      <c r="I57" s="40">
        <v>2.2000000000000002</v>
      </c>
      <c r="J57" s="40" t="s">
        <v>19</v>
      </c>
      <c r="K57" s="40">
        <v>12.6</v>
      </c>
    </row>
    <row r="58" spans="1:11">
      <c r="A58" s="15" t="s">
        <v>82</v>
      </c>
      <c r="B58" s="39"/>
      <c r="C58" s="39"/>
      <c r="D58" s="39"/>
      <c r="E58" s="39"/>
      <c r="F58" s="39"/>
      <c r="G58" s="39"/>
      <c r="H58" s="39"/>
      <c r="I58" s="39"/>
      <c r="J58" s="39"/>
      <c r="K58" s="40"/>
    </row>
    <row r="59" spans="1:11">
      <c r="A59" s="37" t="s">
        <v>66</v>
      </c>
      <c r="B59" s="40">
        <v>3400</v>
      </c>
      <c r="C59" s="40">
        <v>2075</v>
      </c>
      <c r="D59" s="40">
        <v>1600</v>
      </c>
      <c r="E59" s="40">
        <v>816.7</v>
      </c>
      <c r="F59" s="40">
        <v>1200</v>
      </c>
      <c r="G59" s="40">
        <v>1375</v>
      </c>
      <c r="H59" s="40">
        <v>1466.7</v>
      </c>
      <c r="I59" s="40">
        <v>592.5</v>
      </c>
      <c r="J59" s="40">
        <v>70</v>
      </c>
      <c r="K59" s="40">
        <v>1381.8</v>
      </c>
    </row>
    <row r="60" spans="1:11" ht="16.5" thickBot="1">
      <c r="A60" s="41" t="s">
        <v>68</v>
      </c>
      <c r="B60" s="42" t="s">
        <v>19</v>
      </c>
      <c r="C60" s="42">
        <v>762.1</v>
      </c>
      <c r="D60" s="42">
        <v>707.1</v>
      </c>
      <c r="E60" s="42">
        <v>312.5</v>
      </c>
      <c r="F60" s="42">
        <v>492.4</v>
      </c>
      <c r="G60" s="42">
        <v>681.7</v>
      </c>
      <c r="H60" s="42">
        <v>246.6</v>
      </c>
      <c r="I60" s="42">
        <v>753.1</v>
      </c>
      <c r="J60" s="42" t="s">
        <v>19</v>
      </c>
      <c r="K60" s="42">
        <v>818.9</v>
      </c>
    </row>
    <row r="61" spans="1:11">
      <c r="A61" s="19" t="s">
        <v>83</v>
      </c>
      <c r="B61" s="17"/>
      <c r="C61" s="17"/>
      <c r="D61" s="17"/>
      <c r="E61" s="17"/>
      <c r="F61" s="17"/>
      <c r="G61" s="17"/>
      <c r="H61" s="17"/>
      <c r="I61" s="17"/>
      <c r="J61" s="17"/>
      <c r="K61" s="18"/>
    </row>
    <row r="62" spans="1:11">
      <c r="A62" s="37" t="s">
        <v>65</v>
      </c>
      <c r="B62" s="49">
        <v>0</v>
      </c>
      <c r="C62" s="49">
        <v>0.05</v>
      </c>
      <c r="D62" s="49">
        <v>0.21</v>
      </c>
      <c r="E62" s="49">
        <v>0.11</v>
      </c>
      <c r="F62" s="49">
        <v>0.21</v>
      </c>
      <c r="G62" s="49">
        <v>0.27</v>
      </c>
      <c r="H62" s="49">
        <v>0.16</v>
      </c>
      <c r="I62" s="49">
        <v>0.03</v>
      </c>
      <c r="J62" s="49">
        <v>0.1</v>
      </c>
      <c r="K62" s="49">
        <v>0.13</v>
      </c>
    </row>
    <row r="63" spans="1:11">
      <c r="A63" s="37" t="s">
        <v>69</v>
      </c>
      <c r="B63" s="50">
        <v>0.56999999999999995</v>
      </c>
      <c r="C63" s="50">
        <v>0.24</v>
      </c>
      <c r="D63" s="50">
        <v>0.44</v>
      </c>
      <c r="E63" s="50">
        <v>0.3</v>
      </c>
      <c r="F63" s="50">
        <v>0.13</v>
      </c>
      <c r="G63" s="50">
        <v>0.15</v>
      </c>
      <c r="H63" s="50">
        <v>0.05</v>
      </c>
      <c r="I63" s="50">
        <v>0.01</v>
      </c>
      <c r="J63" s="50">
        <v>0.02</v>
      </c>
      <c r="K63" s="50">
        <v>0.22</v>
      </c>
    </row>
    <row r="64" spans="1:11">
      <c r="A64" s="37" t="s">
        <v>70</v>
      </c>
      <c r="B64" s="49">
        <v>0.43</v>
      </c>
      <c r="C64" s="49">
        <v>0.52</v>
      </c>
      <c r="D64" s="49">
        <v>0.34</v>
      </c>
      <c r="E64" s="49">
        <v>0.56000000000000005</v>
      </c>
      <c r="F64" s="49">
        <v>0.45</v>
      </c>
      <c r="G64" s="49">
        <v>0.46</v>
      </c>
      <c r="H64" s="49">
        <v>0.56000000000000005</v>
      </c>
      <c r="I64" s="49">
        <v>0.92</v>
      </c>
      <c r="J64" s="49">
        <v>0.84</v>
      </c>
      <c r="K64" s="49">
        <v>0.54</v>
      </c>
    </row>
    <row r="65" spans="1:11" ht="16.5" thickBot="1">
      <c r="A65" s="41" t="s">
        <v>71</v>
      </c>
      <c r="B65" s="51">
        <v>0</v>
      </c>
      <c r="C65" s="51">
        <v>0.19</v>
      </c>
      <c r="D65" s="51">
        <v>0.02</v>
      </c>
      <c r="E65" s="51">
        <v>0.03</v>
      </c>
      <c r="F65" s="51">
        <v>0.22</v>
      </c>
      <c r="G65" s="51">
        <v>0.11</v>
      </c>
      <c r="H65" s="51">
        <v>0.22</v>
      </c>
      <c r="I65" s="51">
        <v>0.05</v>
      </c>
      <c r="J65" s="51">
        <v>0.04</v>
      </c>
      <c r="K65" s="51">
        <v>0.11</v>
      </c>
    </row>
    <row r="66" spans="1:11">
      <c r="A66" s="19" t="s">
        <v>23</v>
      </c>
      <c r="B66" s="17"/>
      <c r="C66" s="17"/>
      <c r="D66" s="17"/>
      <c r="E66" s="17"/>
      <c r="F66" s="17"/>
      <c r="G66" s="17"/>
      <c r="H66" s="17"/>
      <c r="I66" s="17"/>
      <c r="J66" s="17"/>
      <c r="K66" s="18"/>
    </row>
    <row r="67" spans="1:11">
      <c r="A67" s="15" t="s">
        <v>24</v>
      </c>
      <c r="B67" s="38">
        <v>0</v>
      </c>
      <c r="C67" s="38">
        <v>1.3</v>
      </c>
      <c r="D67" s="38">
        <v>5.5</v>
      </c>
      <c r="E67" s="38">
        <v>1.7</v>
      </c>
      <c r="F67" s="38">
        <v>5.3</v>
      </c>
      <c r="G67" s="38">
        <v>6.3</v>
      </c>
      <c r="H67" s="38">
        <v>7.5</v>
      </c>
      <c r="I67" s="38">
        <v>1.3</v>
      </c>
      <c r="J67" s="38">
        <v>3</v>
      </c>
      <c r="K67" s="38">
        <v>3.6</v>
      </c>
    </row>
    <row r="68" spans="1:11">
      <c r="A68" s="15" t="s">
        <v>25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1:11">
      <c r="A69" s="37" t="s">
        <v>26</v>
      </c>
      <c r="B69" s="39"/>
      <c r="C69" s="52">
        <v>1</v>
      </c>
      <c r="D69" s="52">
        <v>0</v>
      </c>
      <c r="E69" s="52">
        <v>0</v>
      </c>
      <c r="F69" s="52">
        <v>2</v>
      </c>
      <c r="G69" s="52">
        <v>9</v>
      </c>
      <c r="H69" s="52">
        <v>5</v>
      </c>
      <c r="I69" s="52">
        <v>1</v>
      </c>
      <c r="J69" s="52">
        <v>1</v>
      </c>
      <c r="K69" s="53">
        <v>19</v>
      </c>
    </row>
    <row r="70" spans="1:11">
      <c r="A70" s="37" t="s">
        <v>27</v>
      </c>
      <c r="B70" s="39"/>
      <c r="C70" s="52">
        <v>1</v>
      </c>
      <c r="D70" s="52">
        <v>3</v>
      </c>
      <c r="E70" s="52">
        <v>4</v>
      </c>
      <c r="F70" s="52">
        <v>7</v>
      </c>
      <c r="G70" s="52">
        <v>9</v>
      </c>
      <c r="H70" s="52">
        <v>7</v>
      </c>
      <c r="I70" s="52">
        <v>0</v>
      </c>
      <c r="J70" s="52">
        <v>3</v>
      </c>
      <c r="K70" s="53">
        <v>34</v>
      </c>
    </row>
    <row r="71" spans="1:11">
      <c r="A71" s="37" t="s">
        <v>28</v>
      </c>
      <c r="B71" s="39"/>
      <c r="C71" s="52">
        <v>1</v>
      </c>
      <c r="D71" s="52">
        <v>4</v>
      </c>
      <c r="E71" s="52">
        <v>1</v>
      </c>
      <c r="F71" s="52">
        <v>1</v>
      </c>
      <c r="G71" s="52">
        <v>3</v>
      </c>
      <c r="H71" s="52">
        <v>0</v>
      </c>
      <c r="I71" s="52">
        <v>2</v>
      </c>
      <c r="J71" s="52">
        <v>0</v>
      </c>
      <c r="K71" s="53">
        <v>12</v>
      </c>
    </row>
    <row r="72" spans="1:11">
      <c r="A72" s="37" t="s">
        <v>29</v>
      </c>
      <c r="B72" s="39"/>
      <c r="C72" s="54">
        <v>1</v>
      </c>
      <c r="D72" s="54">
        <v>0</v>
      </c>
      <c r="E72" s="54">
        <v>0</v>
      </c>
      <c r="F72" s="54">
        <v>1</v>
      </c>
      <c r="G72" s="54">
        <v>2</v>
      </c>
      <c r="H72" s="54">
        <v>0</v>
      </c>
      <c r="I72" s="54">
        <v>0</v>
      </c>
      <c r="J72" s="54">
        <v>0</v>
      </c>
      <c r="K72" s="53">
        <v>4</v>
      </c>
    </row>
    <row r="73" spans="1:11">
      <c r="A73" s="20" t="s">
        <v>30</v>
      </c>
      <c r="B73" s="38"/>
      <c r="C73" s="38">
        <v>11.2</v>
      </c>
      <c r="D73" s="38">
        <v>1.6</v>
      </c>
      <c r="E73" s="38">
        <v>5.0999999999999996</v>
      </c>
      <c r="F73" s="38">
        <v>2.2000000000000002</v>
      </c>
      <c r="G73" s="38">
        <v>1.7</v>
      </c>
      <c r="H73" s="38">
        <v>3.5</v>
      </c>
      <c r="I73" s="38">
        <v>36</v>
      </c>
      <c r="J73" s="38">
        <v>8.6</v>
      </c>
      <c r="K73" s="38">
        <v>4.3</v>
      </c>
    </row>
    <row r="74" spans="1:11" ht="30.75" thickBot="1">
      <c r="A74" s="21" t="s">
        <v>31</v>
      </c>
      <c r="B74" s="44" t="s">
        <v>18</v>
      </c>
      <c r="C74" s="45">
        <v>49</v>
      </c>
      <c r="D74" s="45">
        <v>19.7</v>
      </c>
      <c r="E74" s="45">
        <v>44.9</v>
      </c>
      <c r="F74" s="45">
        <v>23.3</v>
      </c>
      <c r="G74" s="45">
        <v>19.600000000000001</v>
      </c>
      <c r="H74" s="45">
        <v>25.9</v>
      </c>
      <c r="I74" s="45">
        <v>79.599999999999994</v>
      </c>
      <c r="J74" s="45">
        <v>46.2</v>
      </c>
      <c r="K74" s="45">
        <v>31.8</v>
      </c>
    </row>
    <row r="75" spans="1:11">
      <c r="A75" s="19" t="s">
        <v>32</v>
      </c>
      <c r="B75" s="17"/>
      <c r="C75" s="17"/>
      <c r="D75" s="17"/>
      <c r="E75" s="17"/>
      <c r="F75" s="17"/>
      <c r="G75" s="17"/>
      <c r="H75" s="17"/>
      <c r="I75" s="17"/>
      <c r="J75" s="17"/>
      <c r="K75" s="18"/>
    </row>
    <row r="76" spans="1:11">
      <c r="A76" s="15" t="s">
        <v>33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</row>
    <row r="77" spans="1:11">
      <c r="A77" s="7" t="s">
        <v>9</v>
      </c>
      <c r="B77" s="54">
        <v>4</v>
      </c>
      <c r="C77" s="54">
        <v>398</v>
      </c>
      <c r="D77" s="54">
        <v>190</v>
      </c>
      <c r="E77" s="54">
        <v>362</v>
      </c>
      <c r="F77" s="54">
        <v>314</v>
      </c>
      <c r="G77" s="54">
        <v>388</v>
      </c>
      <c r="H77" s="54">
        <v>221</v>
      </c>
      <c r="I77" s="54">
        <v>275</v>
      </c>
      <c r="J77" s="54">
        <v>467</v>
      </c>
      <c r="K77" s="54">
        <v>2619</v>
      </c>
    </row>
    <row r="78" spans="1:11">
      <c r="A78" s="37" t="s">
        <v>34</v>
      </c>
      <c r="B78" s="39">
        <v>0</v>
      </c>
      <c r="C78" s="39">
        <v>76</v>
      </c>
      <c r="D78" s="39">
        <v>35</v>
      </c>
      <c r="E78" s="39">
        <v>59</v>
      </c>
      <c r="F78" s="39">
        <v>30</v>
      </c>
      <c r="G78" s="39">
        <v>43</v>
      </c>
      <c r="H78" s="39">
        <v>27</v>
      </c>
      <c r="I78" s="39">
        <v>49</v>
      </c>
      <c r="J78" s="39">
        <v>37</v>
      </c>
      <c r="K78" s="39">
        <v>356</v>
      </c>
    </row>
    <row r="79" spans="1:11">
      <c r="A79" s="37" t="s">
        <v>35</v>
      </c>
      <c r="B79" s="39">
        <v>1</v>
      </c>
      <c r="C79" s="39">
        <v>128</v>
      </c>
      <c r="D79" s="39">
        <v>63</v>
      </c>
      <c r="E79" s="39">
        <v>110</v>
      </c>
      <c r="F79" s="39">
        <v>97</v>
      </c>
      <c r="G79" s="39">
        <v>131</v>
      </c>
      <c r="H79" s="39">
        <v>71</v>
      </c>
      <c r="I79" s="39">
        <v>79</v>
      </c>
      <c r="J79" s="39">
        <v>119</v>
      </c>
      <c r="K79" s="39">
        <v>799</v>
      </c>
    </row>
    <row r="80" spans="1:11">
      <c r="A80" s="37" t="s">
        <v>36</v>
      </c>
      <c r="B80" s="39">
        <v>1</v>
      </c>
      <c r="C80" s="39">
        <v>204</v>
      </c>
      <c r="D80" s="39">
        <v>98</v>
      </c>
      <c r="E80" s="39">
        <v>169</v>
      </c>
      <c r="F80" s="39">
        <v>127</v>
      </c>
      <c r="G80" s="39">
        <v>174</v>
      </c>
      <c r="H80" s="39">
        <v>98</v>
      </c>
      <c r="I80" s="39">
        <v>128</v>
      </c>
      <c r="J80" s="39">
        <v>156</v>
      </c>
      <c r="K80" s="39">
        <v>1155</v>
      </c>
    </row>
    <row r="81" spans="1:11">
      <c r="A81" s="37" t="s">
        <v>37</v>
      </c>
      <c r="B81" s="39">
        <v>3</v>
      </c>
      <c r="C81" s="39">
        <v>194</v>
      </c>
      <c r="D81" s="39">
        <v>92</v>
      </c>
      <c r="E81" s="39">
        <v>193</v>
      </c>
      <c r="F81" s="39">
        <v>187</v>
      </c>
      <c r="G81" s="39">
        <v>214</v>
      </c>
      <c r="H81" s="39">
        <v>123</v>
      </c>
      <c r="I81" s="39">
        <v>147</v>
      </c>
      <c r="J81" s="39">
        <v>311</v>
      </c>
      <c r="K81" s="39">
        <v>1464</v>
      </c>
    </row>
    <row r="82" spans="1:11">
      <c r="A82" s="15" t="s">
        <v>84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>
      <c r="A83" s="7" t="s">
        <v>9</v>
      </c>
      <c r="B83" s="38">
        <v>9.9</v>
      </c>
      <c r="C83" s="38">
        <v>126.1</v>
      </c>
      <c r="D83" s="38">
        <v>148</v>
      </c>
      <c r="E83" s="38">
        <v>121.5</v>
      </c>
      <c r="F83" s="38">
        <v>152.19999999999999</v>
      </c>
      <c r="G83" s="38">
        <v>107.1</v>
      </c>
      <c r="H83" s="38">
        <v>138.69999999999999</v>
      </c>
      <c r="I83" s="38">
        <v>123.6</v>
      </c>
      <c r="J83" s="38">
        <v>347.8</v>
      </c>
      <c r="K83" s="38">
        <v>124.7</v>
      </c>
    </row>
    <row r="84" spans="1:11">
      <c r="A84" s="37" t="s">
        <v>34</v>
      </c>
      <c r="B84" s="38">
        <v>0</v>
      </c>
      <c r="C84" s="38">
        <v>24.1</v>
      </c>
      <c r="D84" s="38">
        <v>27.3</v>
      </c>
      <c r="E84" s="38">
        <v>19.8</v>
      </c>
      <c r="F84" s="38">
        <v>14.5</v>
      </c>
      <c r="G84" s="38">
        <v>11.9</v>
      </c>
      <c r="H84" s="38">
        <v>16.899999999999999</v>
      </c>
      <c r="I84" s="38">
        <v>22</v>
      </c>
      <c r="J84" s="38">
        <v>27.6</v>
      </c>
      <c r="K84" s="38">
        <v>18.7</v>
      </c>
    </row>
    <row r="85" spans="1:11">
      <c r="A85" s="37" t="s">
        <v>35</v>
      </c>
      <c r="B85" s="38">
        <v>2.5</v>
      </c>
      <c r="C85" s="38">
        <v>40.6</v>
      </c>
      <c r="D85" s="38">
        <v>49.1</v>
      </c>
      <c r="E85" s="38">
        <v>36.9</v>
      </c>
      <c r="F85" s="38">
        <v>47</v>
      </c>
      <c r="G85" s="38">
        <v>36.200000000000003</v>
      </c>
      <c r="H85" s="38">
        <v>44.6</v>
      </c>
      <c r="I85" s="38">
        <v>35.5</v>
      </c>
      <c r="J85" s="38">
        <v>88.6</v>
      </c>
      <c r="K85" s="38">
        <v>42.1</v>
      </c>
    </row>
    <row r="86" spans="1:11">
      <c r="A86" s="37" t="s">
        <v>36</v>
      </c>
      <c r="B86" s="38">
        <v>2.5</v>
      </c>
      <c r="C86" s="38">
        <v>64.7</v>
      </c>
      <c r="D86" s="38">
        <v>76.3</v>
      </c>
      <c r="E86" s="38">
        <v>56.7</v>
      </c>
      <c r="F86" s="38">
        <v>61.5</v>
      </c>
      <c r="G86" s="38">
        <v>48</v>
      </c>
      <c r="H86" s="38">
        <v>61.5</v>
      </c>
      <c r="I86" s="38">
        <v>57.5</v>
      </c>
      <c r="J86" s="38">
        <v>116.2</v>
      </c>
      <c r="K86" s="38">
        <v>60.8</v>
      </c>
    </row>
    <row r="87" spans="1:11" ht="16.5" thickBot="1">
      <c r="A87" s="41" t="s">
        <v>37</v>
      </c>
      <c r="B87" s="45">
        <v>7.5</v>
      </c>
      <c r="C87" s="45">
        <v>61.5</v>
      </c>
      <c r="D87" s="45">
        <v>71.599999999999994</v>
      </c>
      <c r="E87" s="45">
        <v>64.8</v>
      </c>
      <c r="F87" s="45">
        <v>90.6</v>
      </c>
      <c r="G87" s="45">
        <v>59.1</v>
      </c>
      <c r="H87" s="45">
        <v>77.2</v>
      </c>
      <c r="I87" s="45">
        <v>66.099999999999994</v>
      </c>
      <c r="J87" s="45">
        <v>231.6</v>
      </c>
      <c r="K87" s="45">
        <v>77.099999999999994</v>
      </c>
    </row>
    <row r="88" spans="1:11">
      <c r="A88" s="19" t="s">
        <v>38</v>
      </c>
      <c r="B88" s="17"/>
      <c r="C88" s="17"/>
      <c r="D88" s="17"/>
      <c r="E88" s="17"/>
      <c r="F88" s="17"/>
      <c r="G88" s="17"/>
      <c r="H88" s="17"/>
      <c r="I88" s="17"/>
      <c r="J88" s="17"/>
      <c r="K88" s="18"/>
    </row>
    <row r="89" spans="1:11" ht="16.5" thickBot="1">
      <c r="A89" s="22" t="s">
        <v>85</v>
      </c>
      <c r="B89" s="55">
        <v>0</v>
      </c>
      <c r="C89" s="55">
        <v>450</v>
      </c>
      <c r="D89" s="55">
        <v>300</v>
      </c>
      <c r="E89" s="55">
        <v>1250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2000</v>
      </c>
    </row>
    <row r="90" spans="1:11">
      <c r="A90" s="19" t="s">
        <v>86</v>
      </c>
      <c r="B90" s="17"/>
      <c r="C90" s="17"/>
      <c r="D90" s="17"/>
      <c r="E90" s="17"/>
      <c r="F90" s="17"/>
      <c r="G90" s="17"/>
      <c r="H90" s="17"/>
      <c r="I90" s="17"/>
      <c r="J90" s="17"/>
      <c r="K90" s="18"/>
    </row>
    <row r="91" spans="1:11">
      <c r="A91" s="15" t="s">
        <v>9</v>
      </c>
      <c r="B91" s="56"/>
      <c r="C91" s="56"/>
      <c r="D91" s="56"/>
      <c r="E91" s="56"/>
      <c r="F91" s="56"/>
      <c r="G91" s="56"/>
      <c r="H91" s="56"/>
      <c r="I91" s="56"/>
      <c r="J91" s="56"/>
      <c r="K91" s="39"/>
    </row>
    <row r="92" spans="1:11">
      <c r="A92" s="37" t="s">
        <v>39</v>
      </c>
      <c r="B92" s="9">
        <v>0.02</v>
      </c>
      <c r="C92" s="9">
        <v>0</v>
      </c>
      <c r="D92" s="9">
        <v>0</v>
      </c>
      <c r="E92" s="9">
        <v>0</v>
      </c>
      <c r="F92" s="9">
        <v>0.05</v>
      </c>
      <c r="G92" s="9">
        <v>0.02</v>
      </c>
      <c r="H92" s="9">
        <v>0.02</v>
      </c>
      <c r="I92" s="9">
        <v>0</v>
      </c>
      <c r="J92" s="9">
        <v>0</v>
      </c>
      <c r="K92" s="49">
        <v>0.02</v>
      </c>
    </row>
    <row r="93" spans="1:11">
      <c r="A93" s="37" t="s">
        <v>40</v>
      </c>
      <c r="B93" s="9">
        <v>0.46</v>
      </c>
      <c r="C93" s="9">
        <v>0.49</v>
      </c>
      <c r="D93" s="9">
        <v>0.51</v>
      </c>
      <c r="E93" s="9">
        <v>0.28999999999999998</v>
      </c>
      <c r="F93" s="9">
        <v>0.6</v>
      </c>
      <c r="G93" s="9">
        <v>0.45</v>
      </c>
      <c r="H93" s="9">
        <v>0.42</v>
      </c>
      <c r="I93" s="9">
        <v>0</v>
      </c>
      <c r="J93" s="9">
        <v>0</v>
      </c>
      <c r="K93" s="49">
        <v>0.48</v>
      </c>
    </row>
    <row r="94" spans="1:11">
      <c r="A94" s="37" t="s">
        <v>41</v>
      </c>
      <c r="B94" s="9">
        <v>0.52</v>
      </c>
      <c r="C94" s="9">
        <v>0.51</v>
      </c>
      <c r="D94" s="9">
        <v>0.48</v>
      </c>
      <c r="E94" s="9">
        <v>0.66</v>
      </c>
      <c r="F94" s="9">
        <v>0.33</v>
      </c>
      <c r="G94" s="9">
        <v>0.51</v>
      </c>
      <c r="H94" s="9">
        <v>0.51</v>
      </c>
      <c r="I94" s="9">
        <v>0</v>
      </c>
      <c r="J94" s="9">
        <v>0</v>
      </c>
      <c r="K94" s="49">
        <v>0.48</v>
      </c>
    </row>
    <row r="95" spans="1:11">
      <c r="A95" s="37" t="s">
        <v>42</v>
      </c>
      <c r="B95" s="9">
        <v>0</v>
      </c>
      <c r="C95" s="9">
        <v>0</v>
      </c>
      <c r="D95" s="9">
        <v>0.01</v>
      </c>
      <c r="E95" s="9">
        <v>0.05</v>
      </c>
      <c r="F95" s="9">
        <v>0.01</v>
      </c>
      <c r="G95" s="9">
        <v>0.02</v>
      </c>
      <c r="H95" s="9">
        <v>0.05</v>
      </c>
      <c r="I95" s="9">
        <v>0</v>
      </c>
      <c r="J95" s="9">
        <v>0</v>
      </c>
      <c r="K95" s="49">
        <v>0.02</v>
      </c>
    </row>
    <row r="96" spans="1:11" ht="16.5" thickBot="1">
      <c r="A96" s="41" t="s">
        <v>43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51">
        <v>0</v>
      </c>
    </row>
    <row r="97" spans="1:11">
      <c r="A97" s="23" t="s">
        <v>44</v>
      </c>
      <c r="B97" s="24"/>
      <c r="C97" s="24"/>
      <c r="D97" s="24"/>
      <c r="E97" s="24"/>
      <c r="F97" s="24"/>
      <c r="G97" s="24"/>
      <c r="H97" s="24"/>
      <c r="I97" s="24"/>
      <c r="J97" s="24"/>
      <c r="K97" s="25"/>
    </row>
    <row r="98" spans="1:11">
      <c r="A98" s="15" t="s">
        <v>45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99" spans="1:11">
      <c r="A99" s="37" t="s">
        <v>46</v>
      </c>
      <c r="B99" s="49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</row>
    <row r="100" spans="1:11">
      <c r="A100" s="37" t="s">
        <v>47</v>
      </c>
      <c r="B100" s="49">
        <v>0</v>
      </c>
      <c r="C100" s="49">
        <v>0</v>
      </c>
      <c r="D100" s="49">
        <v>0.25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0.03</v>
      </c>
    </row>
    <row r="101" spans="1:11">
      <c r="A101" s="37" t="s">
        <v>48</v>
      </c>
      <c r="B101" s="49">
        <v>0</v>
      </c>
      <c r="C101" s="49">
        <v>0</v>
      </c>
      <c r="D101" s="49">
        <v>0</v>
      </c>
      <c r="E101" s="49">
        <v>0</v>
      </c>
      <c r="F101" s="49">
        <v>0</v>
      </c>
      <c r="G101" s="49">
        <v>0</v>
      </c>
      <c r="H101" s="49">
        <v>0.4</v>
      </c>
      <c r="I101" s="49">
        <v>0</v>
      </c>
      <c r="J101" s="49">
        <v>0</v>
      </c>
      <c r="K101" s="57">
        <v>0.05</v>
      </c>
    </row>
    <row r="102" spans="1:11">
      <c r="A102" s="37" t="s">
        <v>49</v>
      </c>
      <c r="B102" s="49">
        <v>0</v>
      </c>
      <c r="C102" s="49">
        <v>0</v>
      </c>
      <c r="D102" s="49">
        <v>0</v>
      </c>
      <c r="E102" s="49">
        <v>0</v>
      </c>
      <c r="F102" s="49">
        <v>0.33</v>
      </c>
      <c r="G102" s="49">
        <v>0.11</v>
      </c>
      <c r="H102" s="49">
        <v>0.2</v>
      </c>
      <c r="I102" s="49">
        <v>0</v>
      </c>
      <c r="J102" s="49">
        <v>0</v>
      </c>
      <c r="K102" s="57">
        <v>0.08</v>
      </c>
    </row>
    <row r="103" spans="1:11">
      <c r="A103" s="37" t="s">
        <v>50</v>
      </c>
      <c r="B103" s="49">
        <v>1</v>
      </c>
      <c r="C103" s="49">
        <v>1</v>
      </c>
      <c r="D103" s="49">
        <v>0.75</v>
      </c>
      <c r="E103" s="49">
        <v>1</v>
      </c>
      <c r="F103" s="49">
        <v>0.67</v>
      </c>
      <c r="G103" s="49">
        <v>0.78</v>
      </c>
      <c r="H103" s="49">
        <v>0.4</v>
      </c>
      <c r="I103" s="49">
        <v>1</v>
      </c>
      <c r="J103" s="49">
        <v>1</v>
      </c>
      <c r="K103" s="57">
        <v>0.83</v>
      </c>
    </row>
    <row r="104" spans="1:11">
      <c r="A104" s="37" t="s">
        <v>51</v>
      </c>
      <c r="B104" s="49">
        <v>0</v>
      </c>
      <c r="C104" s="49">
        <v>0</v>
      </c>
      <c r="D104" s="49">
        <v>0</v>
      </c>
      <c r="E104" s="49">
        <v>0</v>
      </c>
      <c r="F104" s="49">
        <v>0</v>
      </c>
      <c r="G104" s="49">
        <v>0.11</v>
      </c>
      <c r="H104" s="49">
        <v>0</v>
      </c>
      <c r="I104" s="49">
        <v>0</v>
      </c>
      <c r="J104" s="49">
        <v>0</v>
      </c>
      <c r="K104" s="57">
        <v>0.03</v>
      </c>
    </row>
    <row r="105" spans="1:11">
      <c r="A105" s="37" t="s">
        <v>52</v>
      </c>
      <c r="B105" s="49">
        <v>0</v>
      </c>
      <c r="C105" s="49">
        <v>0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57">
        <v>0</v>
      </c>
    </row>
    <row r="106" spans="1:1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10"/>
    </row>
    <row r="107" spans="1:11">
      <c r="A107" s="27" t="s">
        <v>87</v>
      </c>
      <c r="B107" s="2"/>
      <c r="C107" s="2"/>
      <c r="D107" s="2"/>
      <c r="E107" s="2"/>
      <c r="F107" s="2"/>
      <c r="G107" s="2"/>
      <c r="H107" s="2"/>
      <c r="I107" s="2"/>
      <c r="J107" s="2"/>
      <c r="K107" s="11"/>
    </row>
    <row r="108" spans="1:11">
      <c r="A108" s="8" t="s">
        <v>53</v>
      </c>
      <c r="B108" s="4">
        <v>1</v>
      </c>
      <c r="C108" s="4">
        <v>0.83</v>
      </c>
      <c r="D108" s="4">
        <v>0.25</v>
      </c>
      <c r="E108" s="4">
        <v>0</v>
      </c>
      <c r="F108" s="4">
        <v>1</v>
      </c>
      <c r="G108" s="4">
        <v>0.56000000000000005</v>
      </c>
      <c r="H108" s="4">
        <v>0.4</v>
      </c>
      <c r="I108" s="4">
        <v>0</v>
      </c>
      <c r="J108" s="4">
        <v>0</v>
      </c>
      <c r="K108" s="10">
        <v>0.43</v>
      </c>
    </row>
    <row r="109" spans="1:11">
      <c r="A109" s="8" t="s">
        <v>54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0.11</v>
      </c>
      <c r="H109" s="4">
        <v>0</v>
      </c>
      <c r="I109" s="4">
        <v>0</v>
      </c>
      <c r="J109" s="4">
        <v>0</v>
      </c>
      <c r="K109" s="10">
        <v>0.03</v>
      </c>
    </row>
    <row r="110" spans="1:11">
      <c r="A110" s="8" t="s">
        <v>55</v>
      </c>
      <c r="B110" s="4">
        <v>0</v>
      </c>
      <c r="C110" s="4">
        <v>0</v>
      </c>
      <c r="D110" s="4">
        <v>0</v>
      </c>
      <c r="E110" s="4">
        <v>0.14000000000000001</v>
      </c>
      <c r="F110" s="4">
        <v>0</v>
      </c>
      <c r="G110" s="4">
        <v>0.11</v>
      </c>
      <c r="H110" s="4">
        <v>0</v>
      </c>
      <c r="I110" s="4">
        <v>0.67</v>
      </c>
      <c r="J110" s="4">
        <v>0</v>
      </c>
      <c r="K110" s="10">
        <v>0.1</v>
      </c>
    </row>
    <row r="111" spans="1:11">
      <c r="A111" s="8" t="s">
        <v>56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0.11</v>
      </c>
      <c r="H111" s="4">
        <v>0</v>
      </c>
      <c r="I111" s="4">
        <v>0.33</v>
      </c>
      <c r="J111" s="4">
        <v>1</v>
      </c>
      <c r="K111" s="10">
        <v>0.1</v>
      </c>
    </row>
    <row r="112" spans="1:11">
      <c r="A112" s="8" t="s">
        <v>57</v>
      </c>
      <c r="B112" s="4">
        <v>0</v>
      </c>
      <c r="C112" s="4">
        <v>0.17</v>
      </c>
      <c r="D112" s="4">
        <v>0.75</v>
      </c>
      <c r="E112" s="4">
        <v>0.86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10">
        <v>0.25</v>
      </c>
    </row>
    <row r="113" spans="1:11">
      <c r="A113" s="8" t="s">
        <v>58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0.11</v>
      </c>
      <c r="H113" s="4">
        <v>0.6</v>
      </c>
      <c r="I113" s="4">
        <v>0</v>
      </c>
      <c r="J113" s="4">
        <v>0</v>
      </c>
      <c r="K113" s="10">
        <v>0.1</v>
      </c>
    </row>
    <row r="114" spans="1:11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11"/>
    </row>
    <row r="115" spans="1:11">
      <c r="A115" s="15" t="s">
        <v>88</v>
      </c>
      <c r="B115" s="2"/>
      <c r="C115" s="2"/>
      <c r="D115" s="2"/>
      <c r="E115" s="2"/>
      <c r="F115" s="2"/>
      <c r="G115" s="2"/>
      <c r="H115" s="2"/>
      <c r="I115" s="2"/>
      <c r="J115" s="2"/>
      <c r="K115" s="11"/>
    </row>
    <row r="116" spans="1:11">
      <c r="A116" s="8" t="s">
        <v>53</v>
      </c>
      <c r="B116" s="4">
        <v>1</v>
      </c>
      <c r="C116" s="4">
        <v>0.17</v>
      </c>
      <c r="D116" s="4">
        <v>0.5</v>
      </c>
      <c r="E116" s="4">
        <v>0.56999999999999995</v>
      </c>
      <c r="F116" s="4">
        <v>0</v>
      </c>
      <c r="G116" s="4">
        <v>0.33</v>
      </c>
      <c r="H116" s="4">
        <v>0.2</v>
      </c>
      <c r="I116" s="4">
        <v>0</v>
      </c>
      <c r="J116" s="4">
        <v>0</v>
      </c>
      <c r="K116" s="10">
        <v>0.3</v>
      </c>
    </row>
    <row r="117" spans="1:11">
      <c r="A117" s="8" t="s">
        <v>59</v>
      </c>
      <c r="B117" s="4">
        <v>0</v>
      </c>
      <c r="C117" s="4">
        <v>0.33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10">
        <v>0.05</v>
      </c>
    </row>
    <row r="118" spans="1:11">
      <c r="A118" s="8" t="s">
        <v>55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0.11</v>
      </c>
      <c r="H118" s="4">
        <v>0</v>
      </c>
      <c r="I118" s="4">
        <v>0</v>
      </c>
      <c r="J118" s="4">
        <v>0</v>
      </c>
      <c r="K118" s="10">
        <v>0.03</v>
      </c>
    </row>
    <row r="119" spans="1:11">
      <c r="A119" s="8" t="s">
        <v>58</v>
      </c>
      <c r="B119" s="4">
        <v>0</v>
      </c>
      <c r="C119" s="4">
        <v>0.5</v>
      </c>
      <c r="D119" s="4">
        <v>0</v>
      </c>
      <c r="E119" s="4">
        <v>0.14000000000000001</v>
      </c>
      <c r="F119" s="4">
        <v>0.33</v>
      </c>
      <c r="G119" s="4">
        <v>0.56000000000000005</v>
      </c>
      <c r="H119" s="4">
        <v>0</v>
      </c>
      <c r="I119" s="4">
        <v>0.33</v>
      </c>
      <c r="J119" s="4">
        <v>0.5</v>
      </c>
      <c r="K119" s="10">
        <v>0.3</v>
      </c>
    </row>
    <row r="120" spans="1:11">
      <c r="A120" s="8" t="s">
        <v>60</v>
      </c>
      <c r="B120" s="4">
        <v>0</v>
      </c>
      <c r="C120" s="4">
        <v>0</v>
      </c>
      <c r="D120" s="4">
        <v>0.5</v>
      </c>
      <c r="E120" s="4">
        <v>0</v>
      </c>
      <c r="F120" s="4">
        <v>0.33</v>
      </c>
      <c r="G120" s="4">
        <v>0</v>
      </c>
      <c r="H120" s="4">
        <v>0.4</v>
      </c>
      <c r="I120" s="4">
        <v>0</v>
      </c>
      <c r="J120" s="4">
        <v>0</v>
      </c>
      <c r="K120" s="10">
        <v>0.13</v>
      </c>
    </row>
    <row r="121" spans="1:11">
      <c r="A121" s="8" t="s">
        <v>61</v>
      </c>
      <c r="B121" s="4">
        <v>0</v>
      </c>
      <c r="C121" s="4">
        <v>0</v>
      </c>
      <c r="D121" s="4">
        <v>0</v>
      </c>
      <c r="E121" s="4">
        <v>0.28999999999999998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0.05</v>
      </c>
    </row>
    <row r="122" spans="1:11">
      <c r="A122" s="8" t="s">
        <v>556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0.5</v>
      </c>
      <c r="K122" s="4">
        <v>0.03</v>
      </c>
    </row>
    <row r="123" spans="1:11">
      <c r="A123" s="8" t="s">
        <v>557</v>
      </c>
      <c r="B123" s="4">
        <v>0</v>
      </c>
      <c r="C123" s="4">
        <v>0</v>
      </c>
      <c r="D123" s="4">
        <v>0</v>
      </c>
      <c r="E123" s="4">
        <v>0</v>
      </c>
      <c r="F123" s="4">
        <v>0.33</v>
      </c>
      <c r="G123" s="4">
        <v>0</v>
      </c>
      <c r="H123" s="4">
        <v>0.4</v>
      </c>
      <c r="I123" s="4">
        <v>0.67</v>
      </c>
      <c r="J123" s="4">
        <v>0</v>
      </c>
      <c r="K123" s="4">
        <v>0.13</v>
      </c>
    </row>
    <row r="124" spans="1:11">
      <c r="A124" s="2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2"/>
  <sheetViews>
    <sheetView tabSelected="1" topLeftCell="Y1" workbookViewId="0">
      <selection activeCell="AR259" sqref="AR259"/>
    </sheetView>
  </sheetViews>
  <sheetFormatPr defaultColWidth="10.875" defaultRowHeight="15.75"/>
  <cols>
    <col min="1" max="16384" width="10.875" style="3"/>
  </cols>
  <sheetData>
    <row r="1" spans="1:46">
      <c r="A1" s="161" t="s">
        <v>553</v>
      </c>
      <c r="B1" s="161"/>
      <c r="C1" s="161"/>
      <c r="D1" s="161"/>
      <c r="E1" s="161"/>
      <c r="F1" s="161"/>
      <c r="G1" s="161"/>
      <c r="H1" s="161"/>
      <c r="I1" s="154" t="s">
        <v>151</v>
      </c>
      <c r="J1" s="154"/>
      <c r="K1" s="154"/>
      <c r="L1" s="155"/>
      <c r="M1" s="117"/>
      <c r="N1" s="162" t="s">
        <v>152</v>
      </c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/>
      <c r="AA1" s="153" t="s">
        <v>153</v>
      </c>
      <c r="AB1" s="154"/>
      <c r="AC1" s="155"/>
      <c r="AD1" s="153" t="s">
        <v>154</v>
      </c>
      <c r="AE1" s="154"/>
      <c r="AF1" s="155"/>
      <c r="AG1" s="153" t="s">
        <v>155</v>
      </c>
      <c r="AH1" s="154"/>
      <c r="AI1" s="155"/>
      <c r="AJ1" s="153" t="s">
        <v>156</v>
      </c>
      <c r="AK1" s="154"/>
      <c r="AL1" s="154"/>
      <c r="AM1" s="154"/>
      <c r="AN1" s="154"/>
      <c r="AO1" s="154"/>
      <c r="AP1" s="154"/>
      <c r="AQ1" s="156"/>
      <c r="AR1" s="157" t="s">
        <v>157</v>
      </c>
      <c r="AS1" s="158"/>
      <c r="AT1" s="118"/>
    </row>
    <row r="2" spans="1:46" ht="110.25">
      <c r="A2" s="119" t="s">
        <v>158</v>
      </c>
      <c r="B2" s="120" t="s">
        <v>159</v>
      </c>
      <c r="C2" s="120" t="s">
        <v>160</v>
      </c>
      <c r="D2" s="120" t="s">
        <v>161</v>
      </c>
      <c r="E2" s="120" t="s">
        <v>162</v>
      </c>
      <c r="F2" s="120" t="s">
        <v>163</v>
      </c>
      <c r="G2" s="121" t="s">
        <v>164</v>
      </c>
      <c r="H2" s="121" t="s">
        <v>165</v>
      </c>
      <c r="I2" s="121" t="s">
        <v>166</v>
      </c>
      <c r="J2" s="121" t="s">
        <v>167</v>
      </c>
      <c r="K2" s="120" t="s">
        <v>168</v>
      </c>
      <c r="L2" s="120" t="s">
        <v>554</v>
      </c>
      <c r="M2" s="122" t="s">
        <v>555</v>
      </c>
      <c r="N2" s="120" t="s">
        <v>169</v>
      </c>
      <c r="O2" s="120" t="s">
        <v>170</v>
      </c>
      <c r="P2" s="120" t="s">
        <v>171</v>
      </c>
      <c r="Q2" s="120" t="s">
        <v>172</v>
      </c>
      <c r="R2" s="120" t="s">
        <v>173</v>
      </c>
      <c r="S2" s="120" t="s">
        <v>174</v>
      </c>
      <c r="T2" s="120" t="s">
        <v>175</v>
      </c>
      <c r="U2" s="120" t="s">
        <v>176</v>
      </c>
      <c r="V2" s="120" t="s">
        <v>177</v>
      </c>
      <c r="W2" s="120" t="s">
        <v>178</v>
      </c>
      <c r="X2" s="120" t="s">
        <v>179</v>
      </c>
      <c r="Y2" s="123" t="s">
        <v>180</v>
      </c>
      <c r="Z2" s="124" t="s">
        <v>181</v>
      </c>
      <c r="AA2" s="120" t="s">
        <v>182</v>
      </c>
      <c r="AB2" s="120" t="s">
        <v>183</v>
      </c>
      <c r="AC2" s="120" t="s">
        <v>184</v>
      </c>
      <c r="AD2" s="120" t="s">
        <v>185</v>
      </c>
      <c r="AE2" s="120" t="s">
        <v>186</v>
      </c>
      <c r="AF2" s="120" t="s">
        <v>187</v>
      </c>
      <c r="AG2" s="120" t="s">
        <v>188</v>
      </c>
      <c r="AH2" s="125" t="s">
        <v>189</v>
      </c>
      <c r="AI2" s="126" t="s">
        <v>190</v>
      </c>
      <c r="AJ2" s="126" t="s">
        <v>191</v>
      </c>
      <c r="AK2" s="127" t="s">
        <v>192</v>
      </c>
      <c r="AL2" s="127" t="s">
        <v>193</v>
      </c>
      <c r="AM2" s="126" t="s">
        <v>194</v>
      </c>
      <c r="AN2" s="126"/>
      <c r="AO2" s="126"/>
      <c r="AP2" s="126"/>
      <c r="AQ2" s="126"/>
      <c r="AR2" s="159"/>
      <c r="AS2" s="160"/>
      <c r="AT2" s="128"/>
    </row>
    <row r="3" spans="1:46">
      <c r="A3" s="129">
        <v>1</v>
      </c>
      <c r="B3" s="130" t="s">
        <v>195</v>
      </c>
      <c r="C3" s="131">
        <v>250</v>
      </c>
      <c r="D3" s="130">
        <v>90</v>
      </c>
      <c r="E3" s="130">
        <v>10</v>
      </c>
      <c r="F3" s="130">
        <v>5</v>
      </c>
      <c r="G3" s="130"/>
      <c r="H3" s="130"/>
      <c r="I3" s="130"/>
      <c r="J3" s="130"/>
      <c r="K3" s="130"/>
      <c r="L3" s="130">
        <v>0</v>
      </c>
      <c r="M3" s="132">
        <v>0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3"/>
      <c r="Z3" s="134"/>
      <c r="AA3" s="130">
        <v>0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5"/>
      <c r="AL3" s="135"/>
      <c r="AM3" s="130"/>
      <c r="AN3" s="130"/>
      <c r="AO3" s="130"/>
      <c r="AP3" s="130"/>
      <c r="AQ3" s="130"/>
      <c r="AR3" s="130"/>
      <c r="AS3" s="130"/>
      <c r="AT3" s="130"/>
    </row>
    <row r="4" spans="1:46">
      <c r="A4" s="129">
        <v>2</v>
      </c>
      <c r="B4" s="130" t="s">
        <v>196</v>
      </c>
      <c r="C4" s="131">
        <v>1075</v>
      </c>
      <c r="D4" s="130">
        <v>80</v>
      </c>
      <c r="E4" s="130">
        <v>8</v>
      </c>
      <c r="F4" s="130">
        <v>4</v>
      </c>
      <c r="G4" s="130"/>
      <c r="H4" s="130"/>
      <c r="I4" s="130">
        <v>3</v>
      </c>
      <c r="J4" s="130">
        <v>1</v>
      </c>
      <c r="K4" s="130"/>
      <c r="L4" s="130">
        <v>1</v>
      </c>
      <c r="M4" s="132">
        <v>0.09</v>
      </c>
      <c r="N4" s="130">
        <v>172</v>
      </c>
      <c r="O4" s="130">
        <v>3.4</v>
      </c>
      <c r="P4" s="130">
        <v>2.6</v>
      </c>
      <c r="Q4" s="130">
        <v>2.4</v>
      </c>
      <c r="R4" s="130">
        <v>1.7</v>
      </c>
      <c r="S4" s="130">
        <v>2.2000000000000002</v>
      </c>
      <c r="T4" s="130">
        <v>3.6</v>
      </c>
      <c r="U4" s="130">
        <v>4.5999999999999996</v>
      </c>
      <c r="V4" s="130">
        <v>6</v>
      </c>
      <c r="W4" s="130">
        <v>7</v>
      </c>
      <c r="X4" s="130">
        <v>5.5</v>
      </c>
      <c r="Y4" s="133">
        <v>7</v>
      </c>
      <c r="Z4" s="134">
        <v>3400</v>
      </c>
      <c r="AA4" s="130">
        <v>0</v>
      </c>
      <c r="AB4" s="130"/>
      <c r="AC4" s="130"/>
      <c r="AD4" s="130" t="s">
        <v>197</v>
      </c>
      <c r="AE4" s="130" t="s">
        <v>198</v>
      </c>
      <c r="AF4" s="130" t="s">
        <v>198</v>
      </c>
      <c r="AG4" s="130"/>
      <c r="AH4" s="130"/>
      <c r="AI4" s="130"/>
      <c r="AJ4" s="130"/>
      <c r="AK4" s="135"/>
      <c r="AL4" s="135"/>
      <c r="AM4" s="130"/>
      <c r="AN4" s="130"/>
      <c r="AO4" s="130"/>
      <c r="AP4" s="130"/>
      <c r="AQ4" s="130"/>
      <c r="AR4" s="130"/>
      <c r="AS4" s="130"/>
      <c r="AT4" s="130"/>
    </row>
    <row r="5" spans="1:46">
      <c r="A5" s="129">
        <v>3</v>
      </c>
      <c r="B5" s="130" t="s">
        <v>199</v>
      </c>
      <c r="C5" s="131">
        <v>800</v>
      </c>
      <c r="D5" s="130">
        <v>115</v>
      </c>
      <c r="E5" s="130">
        <v>6</v>
      </c>
      <c r="F5" s="130">
        <v>2.75</v>
      </c>
      <c r="G5" s="130"/>
      <c r="H5" s="130"/>
      <c r="I5" s="130"/>
      <c r="J5" s="130"/>
      <c r="K5" s="130"/>
      <c r="L5" s="130">
        <v>0</v>
      </c>
      <c r="M5" s="132">
        <v>0</v>
      </c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3"/>
      <c r="Z5" s="134"/>
      <c r="AA5" s="130">
        <v>0</v>
      </c>
      <c r="AB5" s="130"/>
      <c r="AC5" s="130"/>
      <c r="AD5" s="130"/>
      <c r="AE5" s="130"/>
      <c r="AF5" s="130"/>
      <c r="AG5" s="130"/>
      <c r="AH5" s="130"/>
      <c r="AI5" s="130"/>
      <c r="AJ5" s="130"/>
      <c r="AK5" s="135"/>
      <c r="AL5" s="135"/>
      <c r="AM5" s="130"/>
      <c r="AN5" s="130"/>
      <c r="AO5" s="130"/>
      <c r="AP5" s="130"/>
      <c r="AQ5" s="130"/>
      <c r="AR5" s="130"/>
      <c r="AS5" s="130"/>
      <c r="AT5" s="130"/>
    </row>
    <row r="6" spans="1:46">
      <c r="A6" s="129">
        <v>4</v>
      </c>
      <c r="B6" s="130" t="s">
        <v>200</v>
      </c>
      <c r="C6" s="131">
        <v>500</v>
      </c>
      <c r="D6" s="130">
        <v>100</v>
      </c>
      <c r="E6" s="130">
        <v>5.5</v>
      </c>
      <c r="F6" s="130">
        <v>3.5</v>
      </c>
      <c r="G6" s="130"/>
      <c r="H6" s="130"/>
      <c r="I6" s="130">
        <v>2</v>
      </c>
      <c r="J6" s="130"/>
      <c r="K6" s="130"/>
      <c r="L6" s="130">
        <v>0</v>
      </c>
      <c r="M6" s="132">
        <v>0</v>
      </c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3"/>
      <c r="Z6" s="134"/>
      <c r="AA6" s="130">
        <v>0</v>
      </c>
      <c r="AB6" s="130"/>
      <c r="AC6" s="130"/>
      <c r="AD6" s="130"/>
      <c r="AE6" s="130"/>
      <c r="AF6" s="130"/>
      <c r="AG6" s="130"/>
      <c r="AH6" s="130"/>
      <c r="AI6" s="130"/>
      <c r="AJ6" s="130"/>
      <c r="AK6" s="135"/>
      <c r="AL6" s="135"/>
      <c r="AM6" s="130"/>
      <c r="AN6" s="130"/>
      <c r="AO6" s="130"/>
      <c r="AP6" s="130"/>
      <c r="AQ6" s="130"/>
      <c r="AR6" s="130"/>
      <c r="AS6" s="130"/>
      <c r="AT6" s="130"/>
    </row>
    <row r="7" spans="1:46">
      <c r="A7" s="129">
        <v>5</v>
      </c>
      <c r="B7" s="130" t="s">
        <v>201</v>
      </c>
      <c r="C7" s="131"/>
      <c r="D7" s="130">
        <v>3</v>
      </c>
      <c r="E7" s="130">
        <v>1</v>
      </c>
      <c r="F7" s="130"/>
      <c r="G7" s="130"/>
      <c r="H7" s="130"/>
      <c r="I7" s="130"/>
      <c r="J7" s="130"/>
      <c r="K7" s="130"/>
      <c r="L7" s="130">
        <v>0</v>
      </c>
      <c r="M7" s="132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3"/>
      <c r="Z7" s="134"/>
      <c r="AA7" s="130">
        <v>0</v>
      </c>
      <c r="AB7" s="130"/>
      <c r="AC7" s="130"/>
      <c r="AD7" s="130"/>
      <c r="AE7" s="130"/>
      <c r="AF7" s="130"/>
      <c r="AG7" s="136">
        <v>8</v>
      </c>
      <c r="AH7" s="137">
        <v>15</v>
      </c>
      <c r="AI7" s="137">
        <v>1040</v>
      </c>
      <c r="AJ7" s="134" t="s">
        <v>202</v>
      </c>
      <c r="AK7" s="135">
        <v>0.02</v>
      </c>
      <c r="AL7" s="135">
        <v>0.02</v>
      </c>
      <c r="AM7" s="130"/>
      <c r="AN7" s="130"/>
      <c r="AO7" s="130"/>
      <c r="AP7" s="130"/>
      <c r="AQ7" s="130"/>
      <c r="AR7" s="130"/>
      <c r="AS7" s="130"/>
      <c r="AT7" s="130"/>
    </row>
    <row r="8" spans="1:46">
      <c r="A8" s="129">
        <v>6</v>
      </c>
      <c r="B8" s="130" t="s">
        <v>203</v>
      </c>
      <c r="C8" s="131">
        <v>200</v>
      </c>
      <c r="D8" s="130">
        <v>130</v>
      </c>
      <c r="E8" s="130">
        <v>4.5</v>
      </c>
      <c r="F8" s="130">
        <v>3</v>
      </c>
      <c r="G8" s="130"/>
      <c r="H8" s="130"/>
      <c r="I8" s="130">
        <v>1</v>
      </c>
      <c r="J8" s="130">
        <v>2</v>
      </c>
      <c r="K8" s="130"/>
      <c r="L8" s="130">
        <v>2</v>
      </c>
      <c r="M8" s="132">
        <v>1</v>
      </c>
      <c r="N8" s="130">
        <v>170</v>
      </c>
      <c r="O8" s="130">
        <v>2</v>
      </c>
      <c r="P8" s="130">
        <v>3</v>
      </c>
      <c r="Q8" s="130">
        <v>3.3</v>
      </c>
      <c r="R8" s="130">
        <v>3.7</v>
      </c>
      <c r="S8" s="130">
        <v>3.9</v>
      </c>
      <c r="T8" s="130">
        <v>3.9</v>
      </c>
      <c r="U8" s="130">
        <v>3.4</v>
      </c>
      <c r="V8" s="130">
        <v>3.6</v>
      </c>
      <c r="W8" s="130">
        <v>4.5</v>
      </c>
      <c r="X8" s="130">
        <v>3</v>
      </c>
      <c r="Y8" s="133">
        <v>4.5</v>
      </c>
      <c r="Z8" s="134">
        <v>3200</v>
      </c>
      <c r="AA8" s="130">
        <v>100</v>
      </c>
      <c r="AB8" s="130">
        <v>50</v>
      </c>
      <c r="AC8" s="130">
        <v>50</v>
      </c>
      <c r="AD8" s="130" t="s">
        <v>197</v>
      </c>
      <c r="AE8" s="130" t="s">
        <v>198</v>
      </c>
      <c r="AF8" s="130" t="s">
        <v>204</v>
      </c>
      <c r="AG8" s="138">
        <v>15</v>
      </c>
      <c r="AH8" s="139"/>
      <c r="AI8" s="139">
        <v>1340</v>
      </c>
      <c r="AJ8" s="134"/>
      <c r="AK8" s="135"/>
      <c r="AL8" s="135"/>
      <c r="AM8" s="130"/>
      <c r="AN8" s="130"/>
      <c r="AO8" s="130"/>
      <c r="AP8" s="130"/>
      <c r="AQ8" s="130"/>
      <c r="AR8" s="130"/>
      <c r="AS8" s="130"/>
      <c r="AT8" s="130"/>
    </row>
    <row r="9" spans="1:46">
      <c r="A9" s="129">
        <v>7</v>
      </c>
      <c r="B9" s="130" t="s">
        <v>145</v>
      </c>
      <c r="C9" s="131">
        <v>400</v>
      </c>
      <c r="D9" s="130">
        <v>8</v>
      </c>
      <c r="E9" s="130"/>
      <c r="F9" s="130"/>
      <c r="G9" s="130"/>
      <c r="H9" s="130"/>
      <c r="I9" s="130"/>
      <c r="J9" s="130"/>
      <c r="K9" s="130"/>
      <c r="L9" s="130">
        <v>0</v>
      </c>
      <c r="M9" s="132">
        <v>0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3"/>
      <c r="Z9" s="134"/>
      <c r="AA9" s="130">
        <v>0</v>
      </c>
      <c r="AB9" s="130"/>
      <c r="AC9" s="130"/>
      <c r="AD9" s="130"/>
      <c r="AE9" s="130"/>
      <c r="AF9" s="130"/>
      <c r="AG9" s="118"/>
      <c r="AH9" s="118"/>
      <c r="AI9" s="118"/>
      <c r="AJ9" s="130" t="s">
        <v>205</v>
      </c>
      <c r="AK9" s="135"/>
      <c r="AL9" s="135"/>
      <c r="AM9" s="130"/>
      <c r="AN9" s="130"/>
      <c r="AO9" s="130"/>
      <c r="AP9" s="130"/>
      <c r="AQ9" s="130"/>
      <c r="AR9" s="130"/>
      <c r="AS9" s="130"/>
      <c r="AT9" s="130"/>
    </row>
    <row r="10" spans="1:46">
      <c r="A10" s="129">
        <v>8</v>
      </c>
      <c r="B10" s="130" t="s">
        <v>206</v>
      </c>
      <c r="C10" s="131">
        <v>640</v>
      </c>
      <c r="D10" s="130">
        <v>110</v>
      </c>
      <c r="E10" s="130">
        <v>3.5</v>
      </c>
      <c r="F10" s="130">
        <v>3</v>
      </c>
      <c r="G10" s="130"/>
      <c r="H10" s="130"/>
      <c r="I10" s="130"/>
      <c r="J10" s="130"/>
      <c r="K10" s="130"/>
      <c r="L10" s="130">
        <v>0</v>
      </c>
      <c r="M10" s="132">
        <v>0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3"/>
      <c r="Z10" s="134"/>
      <c r="AA10" s="130">
        <v>0</v>
      </c>
      <c r="AB10" s="130"/>
      <c r="AC10" s="130"/>
      <c r="AD10" s="130"/>
      <c r="AE10" s="130"/>
      <c r="AF10" s="130"/>
      <c r="AG10" s="130"/>
      <c r="AH10" s="130"/>
      <c r="AI10" s="130"/>
      <c r="AJ10" s="130"/>
      <c r="AK10" s="135"/>
      <c r="AL10" s="135"/>
      <c r="AM10" s="130"/>
      <c r="AN10" s="130"/>
      <c r="AO10" s="130"/>
      <c r="AP10" s="130"/>
      <c r="AQ10" s="130"/>
      <c r="AR10" s="130"/>
      <c r="AS10" s="130"/>
      <c r="AT10" s="130"/>
    </row>
    <row r="11" spans="1:46">
      <c r="A11" s="129">
        <v>9</v>
      </c>
      <c r="B11" s="130" t="s">
        <v>207</v>
      </c>
      <c r="C11" s="131">
        <v>475</v>
      </c>
      <c r="D11" s="130">
        <v>120</v>
      </c>
      <c r="E11" s="130">
        <v>3</v>
      </c>
      <c r="F11" s="130">
        <v>2</v>
      </c>
      <c r="G11" s="130"/>
      <c r="H11" s="130"/>
      <c r="I11" s="130"/>
      <c r="J11" s="130"/>
      <c r="K11" s="130"/>
      <c r="L11" s="130">
        <v>0</v>
      </c>
      <c r="M11" s="132">
        <v>0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3"/>
      <c r="Z11" s="134"/>
      <c r="AA11" s="130">
        <v>0</v>
      </c>
      <c r="AB11" s="130"/>
      <c r="AC11" s="130"/>
      <c r="AD11" s="130"/>
      <c r="AE11" s="130"/>
      <c r="AF11" s="130"/>
      <c r="AG11" s="130"/>
      <c r="AH11" s="130"/>
      <c r="AI11" s="130"/>
      <c r="AJ11" s="130"/>
      <c r="AK11" s="135"/>
      <c r="AL11" s="135"/>
      <c r="AM11" s="130"/>
      <c r="AN11" s="130"/>
      <c r="AO11" s="130"/>
      <c r="AP11" s="130"/>
      <c r="AQ11" s="130"/>
      <c r="AR11" s="130"/>
      <c r="AS11" s="130"/>
      <c r="AT11" s="130"/>
    </row>
    <row r="12" spans="1:46">
      <c r="A12" s="129">
        <v>10</v>
      </c>
      <c r="B12" s="130" t="s">
        <v>208</v>
      </c>
      <c r="C12" s="131">
        <v>410</v>
      </c>
      <c r="D12" s="130">
        <v>100</v>
      </c>
      <c r="E12" s="130">
        <v>3.7</v>
      </c>
      <c r="F12" s="130"/>
      <c r="G12" s="130">
        <v>1.5</v>
      </c>
      <c r="H12" s="130"/>
      <c r="I12" s="130">
        <v>1</v>
      </c>
      <c r="J12" s="130"/>
      <c r="K12" s="130"/>
      <c r="L12" s="130">
        <v>0</v>
      </c>
      <c r="M12" s="132">
        <v>0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3"/>
      <c r="Z12" s="134"/>
      <c r="AA12" s="130">
        <v>200</v>
      </c>
      <c r="AB12" s="130"/>
      <c r="AC12" s="130">
        <v>200</v>
      </c>
      <c r="AD12" s="130"/>
      <c r="AE12" s="130"/>
      <c r="AF12" s="130"/>
      <c r="AG12" s="130"/>
      <c r="AH12" s="130"/>
      <c r="AI12" s="130"/>
      <c r="AJ12" s="130"/>
      <c r="AK12" s="135"/>
      <c r="AL12" s="135"/>
      <c r="AM12" s="130"/>
      <c r="AN12" s="130"/>
      <c r="AO12" s="130"/>
      <c r="AP12" s="130"/>
      <c r="AQ12" s="130"/>
      <c r="AR12" s="130"/>
      <c r="AS12" s="130"/>
      <c r="AT12" s="130"/>
    </row>
    <row r="13" spans="1:46">
      <c r="A13" s="129">
        <v>11</v>
      </c>
      <c r="B13" s="130" t="s">
        <v>209</v>
      </c>
      <c r="C13" s="131">
        <v>1500</v>
      </c>
      <c r="D13" s="130">
        <v>85</v>
      </c>
      <c r="E13" s="130">
        <v>6</v>
      </c>
      <c r="F13" s="130">
        <v>2.5</v>
      </c>
      <c r="G13" s="130"/>
      <c r="H13" s="130"/>
      <c r="I13" s="130"/>
      <c r="J13" s="130">
        <v>5</v>
      </c>
      <c r="K13" s="130"/>
      <c r="L13" s="130">
        <v>5</v>
      </c>
      <c r="M13" s="132">
        <v>0.33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3"/>
      <c r="Z13" s="134"/>
      <c r="AA13" s="130">
        <v>0</v>
      </c>
      <c r="AB13" s="130"/>
      <c r="AC13" s="130"/>
      <c r="AD13" s="130"/>
      <c r="AE13" s="130"/>
      <c r="AF13" s="130"/>
      <c r="AG13" s="130"/>
      <c r="AH13" s="130"/>
      <c r="AI13" s="130"/>
      <c r="AJ13" s="130"/>
      <c r="AK13" s="135"/>
      <c r="AL13" s="135"/>
      <c r="AM13" s="130"/>
      <c r="AN13" s="130"/>
      <c r="AO13" s="130"/>
      <c r="AP13" s="130"/>
      <c r="AQ13" s="130"/>
      <c r="AR13" s="130"/>
      <c r="AS13" s="130"/>
      <c r="AT13" s="130"/>
    </row>
    <row r="14" spans="1:46">
      <c r="A14" s="129">
        <v>12</v>
      </c>
      <c r="B14" s="130" t="s">
        <v>210</v>
      </c>
      <c r="C14" s="131">
        <v>1450</v>
      </c>
      <c r="D14" s="130">
        <v>30</v>
      </c>
      <c r="E14" s="130">
        <v>4</v>
      </c>
      <c r="F14" s="130">
        <v>1</v>
      </c>
      <c r="G14" s="130"/>
      <c r="H14" s="130"/>
      <c r="I14" s="130">
        <v>2</v>
      </c>
      <c r="J14" s="130">
        <v>2</v>
      </c>
      <c r="K14" s="130"/>
      <c r="L14" s="130">
        <v>12</v>
      </c>
      <c r="M14" s="132">
        <v>0.83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3"/>
      <c r="Z14" s="134"/>
      <c r="AA14" s="130">
        <v>0</v>
      </c>
      <c r="AB14" s="130"/>
      <c r="AC14" s="130"/>
      <c r="AD14" s="130"/>
      <c r="AE14" s="130"/>
      <c r="AF14" s="130"/>
      <c r="AG14" s="130"/>
      <c r="AH14" s="130"/>
      <c r="AI14" s="130"/>
      <c r="AJ14" s="130" t="s">
        <v>211</v>
      </c>
      <c r="AK14" s="135"/>
      <c r="AL14" s="135"/>
      <c r="AM14" s="130"/>
      <c r="AN14" s="130"/>
      <c r="AO14" s="130"/>
      <c r="AP14" s="130"/>
      <c r="AQ14" s="130"/>
      <c r="AR14" s="130"/>
      <c r="AS14" s="130"/>
      <c r="AT14" s="130"/>
    </row>
    <row r="15" spans="1:46">
      <c r="A15" s="129"/>
      <c r="B15" s="130" t="s">
        <v>212</v>
      </c>
      <c r="C15" s="131"/>
      <c r="D15" s="130"/>
      <c r="E15" s="130"/>
      <c r="F15" s="130"/>
      <c r="G15" s="130"/>
      <c r="H15" s="130"/>
      <c r="I15" s="130">
        <v>6</v>
      </c>
      <c r="J15" s="130">
        <v>10</v>
      </c>
      <c r="K15" s="130"/>
      <c r="L15" s="130">
        <v>10</v>
      </c>
      <c r="M15" s="13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3"/>
      <c r="Z15" s="134"/>
      <c r="AA15" s="130">
        <v>0</v>
      </c>
      <c r="AB15" s="130"/>
      <c r="AC15" s="130"/>
      <c r="AD15" s="130"/>
      <c r="AE15" s="130"/>
      <c r="AF15" s="130"/>
      <c r="AG15" s="130"/>
      <c r="AH15" s="130"/>
      <c r="AI15" s="130"/>
      <c r="AJ15" s="130"/>
      <c r="AK15" s="135"/>
      <c r="AL15" s="135"/>
      <c r="AM15" s="130"/>
      <c r="AN15" s="130"/>
      <c r="AO15" s="130"/>
      <c r="AP15" s="130"/>
      <c r="AQ15" s="130"/>
      <c r="AR15" s="130" t="s">
        <v>213</v>
      </c>
      <c r="AS15" s="130"/>
      <c r="AT15" s="130"/>
    </row>
    <row r="16" spans="1:46">
      <c r="A16" s="129">
        <v>13</v>
      </c>
      <c r="B16" s="130" t="s">
        <v>214</v>
      </c>
      <c r="C16" s="131">
        <v>375</v>
      </c>
      <c r="D16" s="130">
        <v>20</v>
      </c>
      <c r="E16" s="130">
        <v>1.2</v>
      </c>
      <c r="F16" s="130">
        <v>0.5</v>
      </c>
      <c r="G16" s="130"/>
      <c r="H16" s="130"/>
      <c r="I16" s="130">
        <v>3</v>
      </c>
      <c r="J16" s="130">
        <v>1</v>
      </c>
      <c r="K16" s="130"/>
      <c r="L16" s="130">
        <v>7</v>
      </c>
      <c r="M16" s="132">
        <v>1.87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3"/>
      <c r="Z16" s="134"/>
      <c r="AA16" s="130">
        <v>0</v>
      </c>
      <c r="AB16" s="130"/>
      <c r="AC16" s="130"/>
      <c r="AD16" s="130"/>
      <c r="AE16" s="130"/>
      <c r="AF16" s="130"/>
      <c r="AG16" s="130"/>
      <c r="AH16" s="130"/>
      <c r="AI16" s="130"/>
      <c r="AJ16" s="130" t="s">
        <v>215</v>
      </c>
      <c r="AK16" s="135"/>
      <c r="AL16" s="135"/>
      <c r="AM16" s="130"/>
      <c r="AN16" s="130"/>
      <c r="AO16" s="130"/>
      <c r="AP16" s="130"/>
      <c r="AQ16" s="130"/>
      <c r="AR16" s="130"/>
      <c r="AS16" s="130"/>
      <c r="AT16" s="130"/>
    </row>
    <row r="17" spans="1:46">
      <c r="A17" s="129"/>
      <c r="B17" s="130" t="s">
        <v>216</v>
      </c>
      <c r="C17" s="131"/>
      <c r="D17" s="130"/>
      <c r="E17" s="130"/>
      <c r="F17" s="130"/>
      <c r="G17" s="130"/>
      <c r="H17" s="130"/>
      <c r="I17" s="130">
        <v>7</v>
      </c>
      <c r="J17" s="130">
        <v>3</v>
      </c>
      <c r="K17" s="130">
        <v>3</v>
      </c>
      <c r="L17" s="130">
        <v>6</v>
      </c>
      <c r="M17" s="13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3"/>
      <c r="Z17" s="134"/>
      <c r="AA17" s="130">
        <v>0</v>
      </c>
      <c r="AB17" s="130"/>
      <c r="AC17" s="130"/>
      <c r="AD17" s="130"/>
      <c r="AE17" s="130"/>
      <c r="AF17" s="130"/>
      <c r="AG17" s="130"/>
      <c r="AH17" s="130"/>
      <c r="AI17" s="130"/>
      <c r="AJ17" s="130"/>
      <c r="AK17" s="135"/>
      <c r="AL17" s="135"/>
      <c r="AM17" s="130"/>
      <c r="AN17" s="130"/>
      <c r="AO17" s="130"/>
      <c r="AP17" s="130"/>
      <c r="AQ17" s="130"/>
      <c r="AR17" s="130" t="s">
        <v>217</v>
      </c>
      <c r="AS17" s="130"/>
      <c r="AT17" s="130"/>
    </row>
    <row r="18" spans="1:46">
      <c r="A18" s="129">
        <v>14</v>
      </c>
      <c r="B18" s="130" t="s">
        <v>218</v>
      </c>
      <c r="C18" s="131">
        <v>600</v>
      </c>
      <c r="D18" s="130">
        <v>150</v>
      </c>
      <c r="E18" s="130">
        <v>4</v>
      </c>
      <c r="F18" s="130">
        <v>3</v>
      </c>
      <c r="G18" s="130"/>
      <c r="H18" s="130"/>
      <c r="I18" s="130">
        <v>12</v>
      </c>
      <c r="J18" s="130">
        <v>1</v>
      </c>
      <c r="K18" s="130">
        <v>3</v>
      </c>
      <c r="L18" s="130">
        <v>4</v>
      </c>
      <c r="M18" s="132">
        <v>0.67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3"/>
      <c r="Z18" s="134"/>
      <c r="AA18" s="130">
        <v>0</v>
      </c>
      <c r="AB18" s="130"/>
      <c r="AC18" s="130"/>
      <c r="AD18" s="130"/>
      <c r="AE18" s="130"/>
      <c r="AF18" s="130"/>
      <c r="AG18" s="130"/>
      <c r="AH18" s="130"/>
      <c r="AI18" s="130"/>
      <c r="AJ18" s="130"/>
      <c r="AK18" s="135"/>
      <c r="AL18" s="135"/>
      <c r="AM18" s="130"/>
      <c r="AN18" s="130"/>
      <c r="AO18" s="130"/>
      <c r="AP18" s="130"/>
      <c r="AQ18" s="130"/>
      <c r="AR18" s="130"/>
      <c r="AS18" s="130"/>
      <c r="AT18" s="130"/>
    </row>
    <row r="19" spans="1:46">
      <c r="A19" s="129">
        <v>15</v>
      </c>
      <c r="B19" s="130" t="s">
        <v>147</v>
      </c>
      <c r="C19" s="131">
        <v>500</v>
      </c>
      <c r="D19" s="130">
        <v>500</v>
      </c>
      <c r="E19" s="130">
        <v>5</v>
      </c>
      <c r="F19" s="130">
        <v>3</v>
      </c>
      <c r="G19" s="130"/>
      <c r="H19" s="130"/>
      <c r="I19" s="130"/>
      <c r="J19" s="130"/>
      <c r="K19" s="130"/>
      <c r="L19" s="130">
        <v>0</v>
      </c>
      <c r="M19" s="132">
        <v>0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3"/>
      <c r="Z19" s="134"/>
      <c r="AA19" s="130">
        <v>0</v>
      </c>
      <c r="AB19" s="130"/>
      <c r="AC19" s="130"/>
      <c r="AD19" s="130"/>
      <c r="AE19" s="130"/>
      <c r="AF19" s="130"/>
      <c r="AG19" s="136">
        <v>15</v>
      </c>
      <c r="AH19" s="137"/>
      <c r="AI19" s="137">
        <v>930</v>
      </c>
      <c r="AJ19" s="134"/>
      <c r="AK19" s="135"/>
      <c r="AL19" s="135"/>
      <c r="AM19" s="130"/>
      <c r="AN19" s="130"/>
      <c r="AO19" s="130"/>
      <c r="AP19" s="130"/>
      <c r="AQ19" s="130"/>
      <c r="AR19" s="130"/>
      <c r="AS19" s="130"/>
      <c r="AT19" s="130"/>
    </row>
    <row r="20" spans="1:46">
      <c r="A20" s="129">
        <v>16</v>
      </c>
      <c r="B20" s="130" t="s">
        <v>219</v>
      </c>
      <c r="C20" s="131">
        <v>1170</v>
      </c>
      <c r="D20" s="130">
        <v>50</v>
      </c>
      <c r="E20" s="130">
        <v>3</v>
      </c>
      <c r="F20" s="130">
        <v>2</v>
      </c>
      <c r="G20" s="130"/>
      <c r="H20" s="130"/>
      <c r="I20" s="130">
        <v>7</v>
      </c>
      <c r="J20" s="130">
        <v>1</v>
      </c>
      <c r="K20" s="130"/>
      <c r="L20" s="130">
        <v>8</v>
      </c>
      <c r="M20" s="132">
        <v>0.68</v>
      </c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3"/>
      <c r="Z20" s="134"/>
      <c r="AA20" s="130">
        <v>0</v>
      </c>
      <c r="AB20" s="130"/>
      <c r="AC20" s="130"/>
      <c r="AD20" s="130"/>
      <c r="AE20" s="130"/>
      <c r="AF20" s="130"/>
      <c r="AG20" s="118"/>
      <c r="AH20" s="118"/>
      <c r="AI20" s="118"/>
      <c r="AJ20" s="130" t="s">
        <v>215</v>
      </c>
      <c r="AK20" s="135">
        <v>0.4</v>
      </c>
      <c r="AL20" s="135"/>
      <c r="AM20" s="130"/>
      <c r="AN20" s="130"/>
      <c r="AO20" s="130"/>
      <c r="AP20" s="130"/>
      <c r="AQ20" s="130"/>
      <c r="AR20" s="130"/>
      <c r="AS20" s="130"/>
      <c r="AT20" s="130"/>
    </row>
    <row r="21" spans="1:46">
      <c r="A21" s="129"/>
      <c r="B21" s="130" t="s">
        <v>220</v>
      </c>
      <c r="C21" s="131"/>
      <c r="D21" s="130"/>
      <c r="E21" s="130"/>
      <c r="F21" s="130"/>
      <c r="G21" s="130"/>
      <c r="H21" s="130"/>
      <c r="I21" s="130">
        <v>15</v>
      </c>
      <c r="J21" s="130">
        <v>7</v>
      </c>
      <c r="K21" s="130"/>
      <c r="L21" s="130">
        <v>7</v>
      </c>
      <c r="M21" s="13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3"/>
      <c r="Z21" s="134"/>
      <c r="AA21" s="130">
        <v>0</v>
      </c>
      <c r="AB21" s="130"/>
      <c r="AC21" s="130"/>
      <c r="AD21" s="130"/>
      <c r="AE21" s="130"/>
      <c r="AF21" s="130"/>
      <c r="AG21" s="130"/>
      <c r="AH21" s="130"/>
      <c r="AI21" s="130"/>
      <c r="AJ21" s="130"/>
      <c r="AK21" s="135"/>
      <c r="AL21" s="135"/>
      <c r="AM21" s="130"/>
      <c r="AN21" s="130"/>
      <c r="AO21" s="130"/>
      <c r="AP21" s="130"/>
      <c r="AQ21" s="130"/>
      <c r="AR21" s="130" t="s">
        <v>221</v>
      </c>
      <c r="AS21" s="130"/>
      <c r="AT21" s="130"/>
    </row>
    <row r="22" spans="1:46">
      <c r="A22" s="129">
        <v>17</v>
      </c>
      <c r="B22" s="130" t="s">
        <v>222</v>
      </c>
      <c r="C22" s="131">
        <v>400</v>
      </c>
      <c r="D22" s="130">
        <v>105</v>
      </c>
      <c r="E22" s="130">
        <v>2.8</v>
      </c>
      <c r="F22" s="130">
        <v>2.5</v>
      </c>
      <c r="G22" s="130"/>
      <c r="H22" s="130"/>
      <c r="I22" s="130"/>
      <c r="J22" s="130"/>
      <c r="K22" s="130"/>
      <c r="L22" s="130">
        <v>9</v>
      </c>
      <c r="M22" s="132">
        <v>2.25</v>
      </c>
      <c r="N22" s="130">
        <v>130</v>
      </c>
      <c r="O22" s="130">
        <v>5.8</v>
      </c>
      <c r="P22" s="130">
        <v>3.2</v>
      </c>
      <c r="Q22" s="130">
        <v>3.9</v>
      </c>
      <c r="R22" s="130">
        <v>4</v>
      </c>
      <c r="S22" s="130">
        <v>4.2</v>
      </c>
      <c r="T22" s="130">
        <v>4.4000000000000004</v>
      </c>
      <c r="U22" s="130">
        <v>4.0999999999999996</v>
      </c>
      <c r="V22" s="130">
        <v>2.9</v>
      </c>
      <c r="W22" s="130">
        <v>1</v>
      </c>
      <c r="X22" s="130">
        <v>0.5</v>
      </c>
      <c r="Y22" s="133">
        <v>4.4000000000000004</v>
      </c>
      <c r="Z22" s="134">
        <v>1150</v>
      </c>
      <c r="AA22" s="130">
        <v>0</v>
      </c>
      <c r="AB22" s="130"/>
      <c r="AC22" s="130"/>
      <c r="AD22" s="130" t="s">
        <v>197</v>
      </c>
      <c r="AE22" s="130" t="s">
        <v>198</v>
      </c>
      <c r="AF22" s="130" t="s">
        <v>204</v>
      </c>
      <c r="AG22" s="140"/>
      <c r="AH22" s="140"/>
      <c r="AI22" s="140"/>
      <c r="AJ22" s="130"/>
      <c r="AK22" s="135"/>
      <c r="AL22" s="135"/>
      <c r="AM22" s="130"/>
      <c r="AN22" s="130"/>
      <c r="AO22" s="130"/>
      <c r="AP22" s="130"/>
      <c r="AQ22" s="130"/>
      <c r="AR22" s="130"/>
      <c r="AS22" s="130"/>
      <c r="AT22" s="130"/>
    </row>
    <row r="23" spans="1:46">
      <c r="A23" s="129"/>
      <c r="B23" s="130" t="s">
        <v>223</v>
      </c>
      <c r="C23" s="131"/>
      <c r="D23" s="130"/>
      <c r="E23" s="130"/>
      <c r="F23" s="130"/>
      <c r="G23" s="130"/>
      <c r="H23" s="130"/>
      <c r="I23" s="130">
        <v>5</v>
      </c>
      <c r="J23" s="130">
        <v>4</v>
      </c>
      <c r="K23" s="130">
        <v>5</v>
      </c>
      <c r="L23" s="130">
        <v>9</v>
      </c>
      <c r="M23" s="132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3"/>
      <c r="Z23" s="134"/>
      <c r="AA23" s="130">
        <v>0</v>
      </c>
      <c r="AB23" s="130"/>
      <c r="AC23" s="130"/>
      <c r="AD23" s="130"/>
      <c r="AE23" s="130"/>
      <c r="AF23" s="130"/>
      <c r="AG23" s="130"/>
      <c r="AH23" s="130"/>
      <c r="AI23" s="130"/>
      <c r="AJ23" s="130" t="s">
        <v>215</v>
      </c>
      <c r="AK23" s="135"/>
      <c r="AL23" s="135"/>
      <c r="AM23" s="130"/>
      <c r="AN23" s="130"/>
      <c r="AO23" s="130"/>
      <c r="AP23" s="130"/>
      <c r="AQ23" s="130"/>
      <c r="AR23" s="130" t="s">
        <v>224</v>
      </c>
      <c r="AS23" s="130"/>
      <c r="AT23" s="130"/>
    </row>
    <row r="24" spans="1:46">
      <c r="A24" s="129">
        <v>18</v>
      </c>
      <c r="B24" s="130" t="s">
        <v>225</v>
      </c>
      <c r="C24" s="131">
        <v>250</v>
      </c>
      <c r="D24" s="130">
        <v>80</v>
      </c>
      <c r="E24" s="130">
        <v>6</v>
      </c>
      <c r="F24" s="130">
        <v>3</v>
      </c>
      <c r="G24" s="130"/>
      <c r="H24" s="130"/>
      <c r="I24" s="130">
        <v>2</v>
      </c>
      <c r="J24" s="130"/>
      <c r="K24" s="130"/>
      <c r="L24" s="130">
        <v>0</v>
      </c>
      <c r="M24" s="132">
        <v>0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3"/>
      <c r="Z24" s="134"/>
      <c r="AA24" s="130">
        <v>0</v>
      </c>
      <c r="AB24" s="130"/>
      <c r="AC24" s="130"/>
      <c r="AD24" s="130"/>
      <c r="AE24" s="130"/>
      <c r="AF24" s="130"/>
      <c r="AG24" s="130"/>
      <c r="AH24" s="130"/>
      <c r="AI24" s="130"/>
      <c r="AJ24" s="130"/>
      <c r="AK24" s="135"/>
      <c r="AL24" s="135"/>
      <c r="AM24" s="130"/>
      <c r="AN24" s="130"/>
      <c r="AO24" s="130"/>
      <c r="AP24" s="130"/>
      <c r="AQ24" s="130"/>
      <c r="AR24" s="130"/>
      <c r="AS24" s="130"/>
      <c r="AT24" s="130"/>
    </row>
    <row r="25" spans="1:46">
      <c r="A25" s="129">
        <v>19</v>
      </c>
      <c r="B25" s="130" t="s">
        <v>226</v>
      </c>
      <c r="C25" s="131">
        <v>4800</v>
      </c>
      <c r="D25" s="130">
        <v>30</v>
      </c>
      <c r="E25" s="130">
        <v>4</v>
      </c>
      <c r="F25" s="130">
        <v>2.5</v>
      </c>
      <c r="G25" s="130"/>
      <c r="H25" s="130"/>
      <c r="I25" s="130">
        <v>1</v>
      </c>
      <c r="J25" s="130">
        <v>12</v>
      </c>
      <c r="K25" s="130">
        <v>12</v>
      </c>
      <c r="L25" s="130">
        <v>24</v>
      </c>
      <c r="M25" s="132">
        <v>0.5</v>
      </c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3"/>
      <c r="Z25" s="134"/>
      <c r="AA25" s="130">
        <v>0</v>
      </c>
      <c r="AB25" s="130"/>
      <c r="AC25" s="130"/>
      <c r="AD25" s="130"/>
      <c r="AE25" s="130"/>
      <c r="AF25" s="130"/>
      <c r="AG25" s="130"/>
      <c r="AH25" s="130"/>
      <c r="AI25" s="130"/>
      <c r="AJ25" s="130"/>
      <c r="AK25" s="135"/>
      <c r="AL25" s="135"/>
      <c r="AM25" s="130"/>
      <c r="AN25" s="130"/>
      <c r="AO25" s="130"/>
      <c r="AP25" s="130"/>
      <c r="AQ25" s="130"/>
      <c r="AR25" s="130"/>
      <c r="AS25" s="130"/>
      <c r="AT25" s="130"/>
    </row>
    <row r="26" spans="1:46">
      <c r="A26" s="129">
        <v>20</v>
      </c>
      <c r="B26" s="130" t="s">
        <v>227</v>
      </c>
      <c r="C26" s="131">
        <v>270</v>
      </c>
      <c r="D26" s="130">
        <v>90</v>
      </c>
      <c r="E26" s="130">
        <v>5</v>
      </c>
      <c r="F26" s="130">
        <v>3</v>
      </c>
      <c r="G26" s="130"/>
      <c r="H26" s="130"/>
      <c r="I26" s="130">
        <v>5</v>
      </c>
      <c r="J26" s="130">
        <v>2</v>
      </c>
      <c r="K26" s="130">
        <v>1</v>
      </c>
      <c r="L26" s="130">
        <v>3</v>
      </c>
      <c r="M26" s="132">
        <v>1.1100000000000001</v>
      </c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3"/>
      <c r="Z26" s="134"/>
      <c r="AA26" s="130">
        <v>0</v>
      </c>
      <c r="AB26" s="130"/>
      <c r="AC26" s="130"/>
      <c r="AD26" s="130"/>
      <c r="AE26" s="130"/>
      <c r="AF26" s="130"/>
      <c r="AG26" s="130"/>
      <c r="AH26" s="130"/>
      <c r="AI26" s="130"/>
      <c r="AJ26" s="130"/>
      <c r="AK26" s="135"/>
      <c r="AL26" s="135"/>
      <c r="AM26" s="130"/>
      <c r="AN26" s="130"/>
      <c r="AO26" s="130"/>
      <c r="AP26" s="130"/>
      <c r="AQ26" s="130"/>
      <c r="AR26" s="130"/>
      <c r="AS26" s="130"/>
      <c r="AT26" s="130"/>
    </row>
    <row r="27" spans="1:46">
      <c r="A27" s="129">
        <v>21</v>
      </c>
      <c r="B27" s="130" t="s">
        <v>228</v>
      </c>
      <c r="C27" s="131">
        <v>190</v>
      </c>
      <c r="D27" s="130">
        <v>80</v>
      </c>
      <c r="E27" s="130">
        <v>12</v>
      </c>
      <c r="F27" s="130"/>
      <c r="G27" s="130">
        <v>3</v>
      </c>
      <c r="H27" s="130"/>
      <c r="I27" s="130">
        <v>3</v>
      </c>
      <c r="J27" s="130"/>
      <c r="K27" s="130"/>
      <c r="L27" s="130">
        <v>0</v>
      </c>
      <c r="M27" s="132">
        <v>0</v>
      </c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3"/>
      <c r="Z27" s="134"/>
      <c r="AA27" s="130">
        <v>0</v>
      </c>
      <c r="AB27" s="130"/>
      <c r="AC27" s="130"/>
      <c r="AD27" s="130"/>
      <c r="AE27" s="130"/>
      <c r="AF27" s="130"/>
      <c r="AG27" s="130"/>
      <c r="AH27" s="130"/>
      <c r="AI27" s="130"/>
      <c r="AJ27" s="130"/>
      <c r="AK27" s="135"/>
      <c r="AL27" s="135"/>
      <c r="AM27" s="130"/>
      <c r="AN27" s="130"/>
      <c r="AO27" s="130"/>
      <c r="AP27" s="130"/>
      <c r="AQ27" s="130"/>
      <c r="AR27" s="130"/>
      <c r="AS27" s="130"/>
      <c r="AT27" s="130"/>
    </row>
    <row r="28" spans="1:46">
      <c r="A28" s="129">
        <v>22</v>
      </c>
      <c r="B28" s="130" t="s">
        <v>229</v>
      </c>
      <c r="C28" s="131">
        <v>215</v>
      </c>
      <c r="D28" s="130">
        <v>150</v>
      </c>
      <c r="E28" s="130">
        <v>12</v>
      </c>
      <c r="F28" s="130">
        <v>2</v>
      </c>
      <c r="G28" s="130"/>
      <c r="H28" s="130"/>
      <c r="I28" s="130"/>
      <c r="J28" s="130"/>
      <c r="K28" s="130">
        <v>1</v>
      </c>
      <c r="L28" s="130">
        <v>1</v>
      </c>
      <c r="M28" s="132">
        <v>0.47</v>
      </c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3"/>
      <c r="Z28" s="134"/>
      <c r="AA28" s="130">
        <v>0</v>
      </c>
      <c r="AB28" s="130"/>
      <c r="AC28" s="130"/>
      <c r="AD28" s="130"/>
      <c r="AE28" s="130"/>
      <c r="AF28" s="130"/>
      <c r="AG28" s="130"/>
      <c r="AH28" s="130"/>
      <c r="AI28" s="130"/>
      <c r="AJ28" s="130"/>
      <c r="AK28" s="135"/>
      <c r="AL28" s="135"/>
      <c r="AM28" s="130"/>
      <c r="AN28" s="130"/>
      <c r="AO28" s="130"/>
      <c r="AP28" s="130"/>
      <c r="AQ28" s="130"/>
      <c r="AR28" s="130"/>
      <c r="AS28" s="130"/>
      <c r="AT28" s="130"/>
    </row>
    <row r="29" spans="1:46">
      <c r="A29" s="129">
        <v>23</v>
      </c>
      <c r="B29" s="130" t="s">
        <v>230</v>
      </c>
      <c r="C29" s="131">
        <v>580</v>
      </c>
      <c r="D29" s="130">
        <v>75</v>
      </c>
      <c r="E29" s="130">
        <v>4.5</v>
      </c>
      <c r="F29" s="130">
        <v>3</v>
      </c>
      <c r="G29" s="130"/>
      <c r="H29" s="130"/>
      <c r="I29" s="130">
        <v>3</v>
      </c>
      <c r="J29" s="130">
        <v>1</v>
      </c>
      <c r="K29" s="130"/>
      <c r="L29" s="130">
        <v>1</v>
      </c>
      <c r="M29" s="132">
        <v>0.17</v>
      </c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3"/>
      <c r="Z29" s="134"/>
      <c r="AA29" s="130">
        <v>0</v>
      </c>
      <c r="AB29" s="130"/>
      <c r="AC29" s="130"/>
      <c r="AD29" s="130"/>
      <c r="AE29" s="130"/>
      <c r="AF29" s="130"/>
      <c r="AG29" s="130"/>
      <c r="AH29" s="130"/>
      <c r="AI29" s="130"/>
      <c r="AJ29" s="130"/>
      <c r="AK29" s="135"/>
      <c r="AL29" s="135"/>
      <c r="AM29" s="130"/>
      <c r="AN29" s="130"/>
      <c r="AO29" s="130"/>
      <c r="AP29" s="130"/>
      <c r="AQ29" s="130"/>
      <c r="AR29" s="130"/>
      <c r="AS29" s="130"/>
      <c r="AT29" s="130"/>
    </row>
    <row r="30" spans="1:46">
      <c r="A30" s="129">
        <v>24</v>
      </c>
      <c r="B30" s="130" t="s">
        <v>231</v>
      </c>
      <c r="C30" s="131">
        <v>850</v>
      </c>
      <c r="D30" s="130">
        <v>80</v>
      </c>
      <c r="E30" s="130">
        <v>4</v>
      </c>
      <c r="F30" s="130">
        <v>2.5</v>
      </c>
      <c r="G30" s="130"/>
      <c r="H30" s="130"/>
      <c r="I30" s="130">
        <v>3</v>
      </c>
      <c r="J30" s="130"/>
      <c r="K30" s="130"/>
      <c r="L30" s="130">
        <v>40</v>
      </c>
      <c r="M30" s="132">
        <v>4.71</v>
      </c>
      <c r="N30" s="130">
        <v>128</v>
      </c>
      <c r="O30" s="130">
        <v>3</v>
      </c>
      <c r="P30" s="130">
        <v>3.4</v>
      </c>
      <c r="Q30" s="130">
        <v>4</v>
      </c>
      <c r="R30" s="130">
        <v>5</v>
      </c>
      <c r="S30" s="130">
        <v>4.8</v>
      </c>
      <c r="T30" s="130">
        <v>4.2</v>
      </c>
      <c r="U30" s="130">
        <v>4.0999999999999996</v>
      </c>
      <c r="V30" s="130">
        <v>4.2</v>
      </c>
      <c r="W30" s="130">
        <v>4.2</v>
      </c>
      <c r="X30" s="130">
        <v>3.8</v>
      </c>
      <c r="Y30" s="133">
        <v>5</v>
      </c>
      <c r="Z30" s="134">
        <v>2500</v>
      </c>
      <c r="AA30" s="130">
        <v>0</v>
      </c>
      <c r="AB30" s="130"/>
      <c r="AC30" s="130"/>
      <c r="AD30" s="130" t="s">
        <v>197</v>
      </c>
      <c r="AE30" s="130" t="s">
        <v>198</v>
      </c>
      <c r="AF30" s="130" t="s">
        <v>232</v>
      </c>
      <c r="AG30" s="130"/>
      <c r="AH30" s="130"/>
      <c r="AI30" s="130"/>
      <c r="AJ30" s="130"/>
      <c r="AK30" s="135"/>
      <c r="AL30" s="135"/>
      <c r="AM30" s="130"/>
      <c r="AN30" s="130"/>
      <c r="AO30" s="130"/>
      <c r="AP30" s="130"/>
      <c r="AQ30" s="130"/>
      <c r="AR30" s="130"/>
      <c r="AS30" s="130"/>
      <c r="AT30" s="130"/>
    </row>
    <row r="31" spans="1:46">
      <c r="A31" s="129"/>
      <c r="B31" s="130" t="s">
        <v>233</v>
      </c>
      <c r="C31" s="131"/>
      <c r="D31" s="130"/>
      <c r="E31" s="130"/>
      <c r="F31" s="130"/>
      <c r="G31" s="130"/>
      <c r="H31" s="130"/>
      <c r="I31" s="130">
        <v>15</v>
      </c>
      <c r="J31" s="130">
        <v>15</v>
      </c>
      <c r="K31" s="130">
        <v>15</v>
      </c>
      <c r="L31" s="130">
        <v>30</v>
      </c>
      <c r="M31" s="132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3"/>
      <c r="Z31" s="134"/>
      <c r="AA31" s="130">
        <v>0</v>
      </c>
      <c r="AB31" s="130"/>
      <c r="AC31" s="130"/>
      <c r="AD31" s="130"/>
      <c r="AE31" s="130"/>
      <c r="AF31" s="130"/>
      <c r="AG31" s="130"/>
      <c r="AH31" s="130"/>
      <c r="AI31" s="130"/>
      <c r="AJ31" s="130"/>
      <c r="AK31" s="135"/>
      <c r="AL31" s="135"/>
      <c r="AM31" s="130"/>
      <c r="AN31" s="130"/>
      <c r="AO31" s="130"/>
      <c r="AP31" s="130"/>
      <c r="AQ31" s="130"/>
      <c r="AR31" s="130"/>
      <c r="AS31" s="130"/>
      <c r="AT31" s="130"/>
    </row>
    <row r="32" spans="1:46">
      <c r="A32" s="129"/>
      <c r="B32" s="130" t="s">
        <v>234</v>
      </c>
      <c r="C32" s="131"/>
      <c r="D32" s="130"/>
      <c r="E32" s="130"/>
      <c r="F32" s="130"/>
      <c r="G32" s="130"/>
      <c r="H32" s="130"/>
      <c r="I32" s="130">
        <v>7</v>
      </c>
      <c r="J32" s="130">
        <v>5</v>
      </c>
      <c r="K32" s="130">
        <v>5</v>
      </c>
      <c r="L32" s="130">
        <v>10</v>
      </c>
      <c r="M32" s="132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3"/>
      <c r="Z32" s="134"/>
      <c r="AA32" s="130">
        <v>0</v>
      </c>
      <c r="AB32" s="130"/>
      <c r="AC32" s="130"/>
      <c r="AD32" s="130"/>
      <c r="AE32" s="130"/>
      <c r="AF32" s="130"/>
      <c r="AG32" s="130"/>
      <c r="AH32" s="130"/>
      <c r="AI32" s="130"/>
      <c r="AJ32" s="130"/>
      <c r="AK32" s="135"/>
      <c r="AL32" s="135"/>
      <c r="AM32" s="130"/>
      <c r="AN32" s="130"/>
      <c r="AO32" s="130"/>
      <c r="AP32" s="130"/>
      <c r="AQ32" s="130"/>
      <c r="AR32" s="130"/>
      <c r="AS32" s="130"/>
      <c r="AT32" s="130"/>
    </row>
    <row r="33" spans="1:46">
      <c r="A33" s="129">
        <v>25</v>
      </c>
      <c r="B33" s="130" t="s">
        <v>235</v>
      </c>
      <c r="C33" s="131">
        <v>180</v>
      </c>
      <c r="D33" s="130">
        <v>60</v>
      </c>
      <c r="E33" s="130">
        <v>10</v>
      </c>
      <c r="F33" s="130"/>
      <c r="G33" s="130">
        <v>2.9</v>
      </c>
      <c r="H33" s="130"/>
      <c r="I33" s="130"/>
      <c r="J33" s="130"/>
      <c r="K33" s="130"/>
      <c r="L33" s="130">
        <v>0</v>
      </c>
      <c r="M33" s="132">
        <v>0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3"/>
      <c r="Z33" s="134"/>
      <c r="AA33" s="130">
        <v>0</v>
      </c>
      <c r="AB33" s="130"/>
      <c r="AC33" s="130"/>
      <c r="AD33" s="130"/>
      <c r="AE33" s="130"/>
      <c r="AF33" s="130"/>
      <c r="AG33" s="130"/>
      <c r="AH33" s="130"/>
      <c r="AI33" s="130"/>
      <c r="AJ33" s="130"/>
      <c r="AK33" s="135"/>
      <c r="AL33" s="135"/>
      <c r="AM33" s="130"/>
      <c r="AN33" s="130"/>
      <c r="AO33" s="130"/>
      <c r="AP33" s="130"/>
      <c r="AQ33" s="130"/>
      <c r="AR33" s="130" t="s">
        <v>236</v>
      </c>
      <c r="AS33" s="130"/>
      <c r="AT33" s="130"/>
    </row>
    <row r="34" spans="1:46">
      <c r="A34" s="129">
        <v>26</v>
      </c>
      <c r="B34" s="130" t="s">
        <v>237</v>
      </c>
      <c r="C34" s="131">
        <v>410</v>
      </c>
      <c r="D34" s="130">
        <v>75</v>
      </c>
      <c r="E34" s="130">
        <v>10</v>
      </c>
      <c r="F34" s="130">
        <v>1.5</v>
      </c>
      <c r="G34" s="130"/>
      <c r="H34" s="130"/>
      <c r="I34" s="130"/>
      <c r="J34" s="130"/>
      <c r="K34" s="130"/>
      <c r="L34" s="130">
        <v>0</v>
      </c>
      <c r="M34" s="132">
        <v>0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3"/>
      <c r="Z34" s="134"/>
      <c r="AA34" s="130">
        <v>0</v>
      </c>
      <c r="AB34" s="130"/>
      <c r="AC34" s="130"/>
      <c r="AD34" s="130"/>
      <c r="AE34" s="130"/>
      <c r="AF34" s="130"/>
      <c r="AG34" s="130"/>
      <c r="AH34" s="130"/>
      <c r="AI34" s="130"/>
      <c r="AJ34" s="130"/>
      <c r="AK34" s="135"/>
      <c r="AL34" s="135"/>
      <c r="AM34" s="130"/>
      <c r="AN34" s="130"/>
      <c r="AO34" s="130"/>
      <c r="AP34" s="130"/>
      <c r="AQ34" s="130"/>
      <c r="AR34" s="130"/>
      <c r="AS34" s="130"/>
      <c r="AT34" s="130"/>
    </row>
    <row r="35" spans="1:46">
      <c r="A35" s="129">
        <v>27</v>
      </c>
      <c r="B35" s="130" t="s">
        <v>149</v>
      </c>
      <c r="C35" s="131">
        <v>1350</v>
      </c>
      <c r="D35" s="130">
        <v>40</v>
      </c>
      <c r="E35" s="130"/>
      <c r="F35" s="130">
        <v>1</v>
      </c>
      <c r="G35" s="130"/>
      <c r="H35" s="130"/>
      <c r="I35" s="130"/>
      <c r="J35" s="130"/>
      <c r="K35" s="130"/>
      <c r="L35" s="130">
        <v>0</v>
      </c>
      <c r="M35" s="132">
        <v>0</v>
      </c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3"/>
      <c r="Z35" s="134"/>
      <c r="AA35" s="130">
        <v>0</v>
      </c>
      <c r="AB35" s="130"/>
      <c r="AC35" s="130"/>
      <c r="AD35" s="130"/>
      <c r="AE35" s="130"/>
      <c r="AF35" s="130"/>
      <c r="AG35" s="130"/>
      <c r="AH35" s="130"/>
      <c r="AI35" s="130"/>
      <c r="AJ35" s="130"/>
      <c r="AK35" s="135"/>
      <c r="AL35" s="135"/>
      <c r="AM35" s="130"/>
      <c r="AN35" s="130"/>
      <c r="AO35" s="130"/>
      <c r="AP35" s="130"/>
      <c r="AQ35" s="130"/>
      <c r="AR35" s="130"/>
      <c r="AS35" s="130"/>
      <c r="AT35" s="130"/>
    </row>
    <row r="36" spans="1:46">
      <c r="A36" s="129">
        <v>28</v>
      </c>
      <c r="B36" s="130" t="s">
        <v>238</v>
      </c>
      <c r="C36" s="131">
        <v>250</v>
      </c>
      <c r="D36" s="130">
        <v>100</v>
      </c>
      <c r="E36" s="130">
        <v>6</v>
      </c>
      <c r="F36" s="130"/>
      <c r="G36" s="130">
        <v>2.7</v>
      </c>
      <c r="H36" s="130"/>
      <c r="I36" s="130">
        <v>5</v>
      </c>
      <c r="J36" s="130"/>
      <c r="K36" s="130"/>
      <c r="L36" s="130">
        <v>0</v>
      </c>
      <c r="M36" s="132">
        <v>0</v>
      </c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3"/>
      <c r="Z36" s="134"/>
      <c r="AA36" s="130">
        <v>0</v>
      </c>
      <c r="AB36" s="130"/>
      <c r="AC36" s="130"/>
      <c r="AD36" s="130"/>
      <c r="AE36" s="130"/>
      <c r="AF36" s="130"/>
      <c r="AG36" s="130"/>
      <c r="AH36" s="130"/>
      <c r="AI36" s="130"/>
      <c r="AJ36" s="130"/>
      <c r="AK36" s="135"/>
      <c r="AL36" s="135"/>
      <c r="AM36" s="130"/>
      <c r="AN36" s="130"/>
      <c r="AO36" s="130"/>
      <c r="AP36" s="130"/>
      <c r="AQ36" s="130"/>
      <c r="AR36" s="130"/>
      <c r="AS36" s="130"/>
      <c r="AT36" s="130"/>
    </row>
    <row r="37" spans="1:46">
      <c r="A37" s="129">
        <v>29</v>
      </c>
      <c r="B37" s="130" t="s">
        <v>239</v>
      </c>
      <c r="C37" s="131">
        <v>450</v>
      </c>
      <c r="D37" s="130">
        <v>125</v>
      </c>
      <c r="E37" s="130">
        <v>4.5</v>
      </c>
      <c r="F37" s="130">
        <v>1.5</v>
      </c>
      <c r="G37" s="130"/>
      <c r="H37" s="130"/>
      <c r="I37" s="130">
        <v>3</v>
      </c>
      <c r="J37" s="130">
        <v>4</v>
      </c>
      <c r="K37" s="130"/>
      <c r="L37" s="130">
        <v>34</v>
      </c>
      <c r="M37" s="132">
        <v>7.56</v>
      </c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3"/>
      <c r="Z37" s="134"/>
      <c r="AA37" s="130">
        <v>0</v>
      </c>
      <c r="AB37" s="130"/>
      <c r="AC37" s="130"/>
      <c r="AD37" s="130"/>
      <c r="AE37" s="130"/>
      <c r="AF37" s="130"/>
      <c r="AG37" s="130"/>
      <c r="AH37" s="130"/>
      <c r="AI37" s="130"/>
      <c r="AJ37" s="130"/>
      <c r="AK37" s="135"/>
      <c r="AL37" s="135"/>
      <c r="AM37" s="130"/>
      <c r="AN37" s="130"/>
      <c r="AO37" s="130"/>
      <c r="AP37" s="130"/>
      <c r="AQ37" s="130"/>
      <c r="AR37" s="130"/>
      <c r="AS37" s="130"/>
      <c r="AT37" s="130"/>
    </row>
    <row r="38" spans="1:46">
      <c r="A38" s="129"/>
      <c r="B38" s="130" t="s">
        <v>240</v>
      </c>
      <c r="C38" s="131"/>
      <c r="D38" s="130"/>
      <c r="E38" s="130"/>
      <c r="F38" s="130"/>
      <c r="G38" s="130"/>
      <c r="H38" s="130"/>
      <c r="I38" s="130">
        <v>15</v>
      </c>
      <c r="J38" s="130">
        <v>15</v>
      </c>
      <c r="K38" s="130">
        <v>15</v>
      </c>
      <c r="L38" s="130">
        <v>30</v>
      </c>
      <c r="M38" s="132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3"/>
      <c r="Z38" s="134"/>
      <c r="AA38" s="130">
        <v>0</v>
      </c>
      <c r="AB38" s="130"/>
      <c r="AC38" s="130"/>
      <c r="AD38" s="130"/>
      <c r="AE38" s="130"/>
      <c r="AF38" s="130"/>
      <c r="AG38" s="130"/>
      <c r="AH38" s="130"/>
      <c r="AI38" s="130"/>
      <c r="AJ38" s="130"/>
      <c r="AK38" s="135"/>
      <c r="AL38" s="135"/>
      <c r="AM38" s="130"/>
      <c r="AN38" s="130"/>
      <c r="AO38" s="130"/>
      <c r="AP38" s="130"/>
      <c r="AQ38" s="130"/>
      <c r="AR38" s="130" t="s">
        <v>241</v>
      </c>
      <c r="AS38" s="130"/>
      <c r="AT38" s="130"/>
    </row>
    <row r="39" spans="1:46">
      <c r="A39" s="129">
        <v>30</v>
      </c>
      <c r="B39" s="130" t="s">
        <v>242</v>
      </c>
      <c r="C39" s="131">
        <v>520</v>
      </c>
      <c r="D39" s="130">
        <v>90</v>
      </c>
      <c r="E39" s="130">
        <v>3</v>
      </c>
      <c r="F39" s="130">
        <v>1.5</v>
      </c>
      <c r="G39" s="130"/>
      <c r="H39" s="130"/>
      <c r="I39" s="130">
        <v>1</v>
      </c>
      <c r="J39" s="130"/>
      <c r="K39" s="130">
        <v>1</v>
      </c>
      <c r="L39" s="130">
        <v>1</v>
      </c>
      <c r="M39" s="132">
        <v>0.19</v>
      </c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3"/>
      <c r="Z39" s="134"/>
      <c r="AA39" s="130">
        <v>0</v>
      </c>
      <c r="AB39" s="130"/>
      <c r="AC39" s="130"/>
      <c r="AD39" s="130"/>
      <c r="AE39" s="130"/>
      <c r="AF39" s="130"/>
      <c r="AG39" s="130"/>
      <c r="AH39" s="130"/>
      <c r="AI39" s="130"/>
      <c r="AJ39" s="130"/>
      <c r="AK39" s="135"/>
      <c r="AL39" s="135"/>
      <c r="AM39" s="130"/>
      <c r="AN39" s="130"/>
      <c r="AO39" s="130"/>
      <c r="AP39" s="130"/>
      <c r="AQ39" s="130"/>
      <c r="AR39" s="130"/>
      <c r="AS39" s="130"/>
      <c r="AT39" s="130"/>
    </row>
    <row r="40" spans="1:46">
      <c r="A40" s="129">
        <v>31</v>
      </c>
      <c r="B40" s="130" t="s">
        <v>243</v>
      </c>
      <c r="C40" s="131">
        <v>1030</v>
      </c>
      <c r="D40" s="130">
        <v>100</v>
      </c>
      <c r="E40" s="130">
        <v>1.5</v>
      </c>
      <c r="F40" s="130">
        <v>1</v>
      </c>
      <c r="G40" s="130"/>
      <c r="H40" s="130"/>
      <c r="I40" s="130">
        <v>2</v>
      </c>
      <c r="J40" s="130">
        <v>4</v>
      </c>
      <c r="K40" s="130">
        <v>1</v>
      </c>
      <c r="L40" s="130">
        <v>5</v>
      </c>
      <c r="M40" s="132">
        <v>0.49</v>
      </c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3"/>
      <c r="Z40" s="134"/>
      <c r="AA40" s="130">
        <v>0</v>
      </c>
      <c r="AB40" s="130"/>
      <c r="AC40" s="130"/>
      <c r="AD40" s="130"/>
      <c r="AE40" s="130"/>
      <c r="AF40" s="130"/>
      <c r="AG40" s="130"/>
      <c r="AH40" s="130"/>
      <c r="AI40" s="130"/>
      <c r="AJ40" s="130"/>
      <c r="AK40" s="135"/>
      <c r="AL40" s="135"/>
      <c r="AM40" s="130"/>
      <c r="AN40" s="130"/>
      <c r="AO40" s="130"/>
      <c r="AP40" s="130"/>
      <c r="AQ40" s="130"/>
      <c r="AR40" s="130"/>
      <c r="AS40" s="130"/>
      <c r="AT40" s="130"/>
    </row>
    <row r="41" spans="1:46">
      <c r="A41" s="129">
        <v>32</v>
      </c>
      <c r="B41" s="130" t="s">
        <v>244</v>
      </c>
      <c r="C41" s="131">
        <v>540</v>
      </c>
      <c r="D41" s="130">
        <v>130</v>
      </c>
      <c r="E41" s="130">
        <v>4</v>
      </c>
      <c r="F41" s="130">
        <v>2.5</v>
      </c>
      <c r="G41" s="130"/>
      <c r="H41" s="130"/>
      <c r="I41" s="130">
        <v>1</v>
      </c>
      <c r="J41" s="130"/>
      <c r="K41" s="130"/>
      <c r="L41" s="130">
        <v>0</v>
      </c>
      <c r="M41" s="132">
        <v>0</v>
      </c>
      <c r="N41" s="130">
        <v>150</v>
      </c>
      <c r="O41" s="130">
        <v>5.0999999999999996</v>
      </c>
      <c r="P41" s="130">
        <v>5.5</v>
      </c>
      <c r="Q41" s="130">
        <v>5.2</v>
      </c>
      <c r="R41" s="130">
        <v>4.5999999999999996</v>
      </c>
      <c r="S41" s="130">
        <v>4.5</v>
      </c>
      <c r="T41" s="130">
        <v>4.3</v>
      </c>
      <c r="U41" s="130">
        <v>4</v>
      </c>
      <c r="V41" s="130">
        <v>3.9</v>
      </c>
      <c r="W41" s="130">
        <v>3.6</v>
      </c>
      <c r="X41" s="130">
        <v>2.5</v>
      </c>
      <c r="Y41" s="133">
        <v>5.5</v>
      </c>
      <c r="Z41" s="134">
        <v>2400</v>
      </c>
      <c r="AA41" s="130">
        <v>0</v>
      </c>
      <c r="AB41" s="130"/>
      <c r="AC41" s="130"/>
      <c r="AD41" s="130" t="s">
        <v>197</v>
      </c>
      <c r="AE41" s="130" t="s">
        <v>245</v>
      </c>
      <c r="AF41" s="130" t="s">
        <v>198</v>
      </c>
      <c r="AG41" s="136">
        <v>19</v>
      </c>
      <c r="AH41" s="137"/>
      <c r="AI41" s="137">
        <v>1200</v>
      </c>
      <c r="AJ41" s="134"/>
      <c r="AK41" s="135"/>
      <c r="AL41" s="135"/>
      <c r="AM41" s="130"/>
      <c r="AN41" s="130"/>
      <c r="AO41" s="130"/>
      <c r="AP41" s="130"/>
      <c r="AQ41" s="130"/>
      <c r="AR41" s="130"/>
      <c r="AS41" s="130"/>
      <c r="AT41" s="130"/>
    </row>
    <row r="42" spans="1:46">
      <c r="A42" s="129">
        <v>33</v>
      </c>
      <c r="B42" s="130" t="s">
        <v>246</v>
      </c>
      <c r="C42" s="131">
        <v>940</v>
      </c>
      <c r="D42" s="130">
        <v>100</v>
      </c>
      <c r="E42" s="130">
        <v>2</v>
      </c>
      <c r="F42" s="130">
        <v>1</v>
      </c>
      <c r="G42" s="130"/>
      <c r="H42" s="130"/>
      <c r="I42" s="130">
        <v>2</v>
      </c>
      <c r="J42" s="130">
        <v>1</v>
      </c>
      <c r="K42" s="130"/>
      <c r="L42" s="130">
        <v>1</v>
      </c>
      <c r="M42" s="132">
        <v>0.11</v>
      </c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3"/>
      <c r="Z42" s="134"/>
      <c r="AA42" s="130">
        <v>0</v>
      </c>
      <c r="AB42" s="130"/>
      <c r="AC42" s="130"/>
      <c r="AD42" s="130"/>
      <c r="AE42" s="130"/>
      <c r="AF42" s="130"/>
      <c r="AG42" s="118"/>
      <c r="AH42" s="118"/>
      <c r="AI42" s="118"/>
      <c r="AJ42" s="130"/>
      <c r="AK42" s="135"/>
      <c r="AL42" s="135"/>
      <c r="AM42" s="130"/>
      <c r="AN42" s="130"/>
      <c r="AO42" s="130"/>
      <c r="AP42" s="130"/>
      <c r="AQ42" s="130"/>
      <c r="AR42" s="130"/>
      <c r="AS42" s="130"/>
      <c r="AT42" s="130"/>
    </row>
    <row r="43" spans="1:46">
      <c r="A43" s="129">
        <v>34</v>
      </c>
      <c r="B43" s="130" t="s">
        <v>247</v>
      </c>
      <c r="C43" s="131">
        <v>1500</v>
      </c>
      <c r="D43" s="130">
        <v>30</v>
      </c>
      <c r="E43" s="130">
        <v>5</v>
      </c>
      <c r="F43" s="130">
        <v>2</v>
      </c>
      <c r="G43" s="130"/>
      <c r="H43" s="130"/>
      <c r="I43" s="130">
        <v>6</v>
      </c>
      <c r="J43" s="130">
        <v>2</v>
      </c>
      <c r="K43" s="130"/>
      <c r="L43" s="130">
        <v>4</v>
      </c>
      <c r="M43" s="132">
        <v>0.27</v>
      </c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3"/>
      <c r="Z43" s="134"/>
      <c r="AA43" s="130">
        <v>0</v>
      </c>
      <c r="AB43" s="130"/>
      <c r="AC43" s="130"/>
      <c r="AD43" s="130"/>
      <c r="AE43" s="130"/>
      <c r="AF43" s="130"/>
      <c r="AG43" s="136">
        <v>20</v>
      </c>
      <c r="AH43" s="137"/>
      <c r="AI43" s="137">
        <v>1300</v>
      </c>
      <c r="AJ43" s="134" t="s">
        <v>215</v>
      </c>
      <c r="AK43" s="135"/>
      <c r="AL43" s="135"/>
      <c r="AM43" s="130"/>
      <c r="AN43" s="130"/>
      <c r="AO43" s="130"/>
      <c r="AP43" s="130"/>
      <c r="AQ43" s="130"/>
      <c r="AR43" s="130"/>
      <c r="AS43" s="130"/>
      <c r="AT43" s="130"/>
    </row>
    <row r="44" spans="1:46">
      <c r="A44" s="129"/>
      <c r="B44" s="130" t="s">
        <v>248</v>
      </c>
      <c r="C44" s="131"/>
      <c r="D44" s="130"/>
      <c r="E44" s="130"/>
      <c r="F44" s="130"/>
      <c r="G44" s="130"/>
      <c r="H44" s="130"/>
      <c r="I44" s="130">
        <v>11</v>
      </c>
      <c r="J44" s="130">
        <v>2</v>
      </c>
      <c r="K44" s="130"/>
      <c r="L44" s="130">
        <v>2</v>
      </c>
      <c r="M44" s="132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3"/>
      <c r="Z44" s="134"/>
      <c r="AA44" s="130">
        <v>0</v>
      </c>
      <c r="AB44" s="130"/>
      <c r="AC44" s="130"/>
      <c r="AD44" s="130"/>
      <c r="AE44" s="130"/>
      <c r="AF44" s="130"/>
      <c r="AG44" s="118"/>
      <c r="AH44" s="118"/>
      <c r="AI44" s="118"/>
      <c r="AJ44" s="130"/>
      <c r="AK44" s="135"/>
      <c r="AL44" s="135"/>
      <c r="AM44" s="130"/>
      <c r="AN44" s="130"/>
      <c r="AO44" s="130"/>
      <c r="AP44" s="130"/>
      <c r="AQ44" s="130"/>
      <c r="AR44" s="130"/>
      <c r="AS44" s="130"/>
      <c r="AT44" s="130"/>
    </row>
    <row r="45" spans="1:46">
      <c r="A45" s="129">
        <v>35</v>
      </c>
      <c r="B45" s="130" t="s">
        <v>249</v>
      </c>
      <c r="C45" s="131">
        <v>310</v>
      </c>
      <c r="D45" s="130">
        <v>85</v>
      </c>
      <c r="E45" s="130">
        <v>3</v>
      </c>
      <c r="F45" s="130">
        <v>2</v>
      </c>
      <c r="G45" s="130"/>
      <c r="H45" s="130"/>
      <c r="I45" s="130"/>
      <c r="J45" s="130"/>
      <c r="K45" s="130"/>
      <c r="L45" s="130">
        <v>0</v>
      </c>
      <c r="M45" s="132">
        <v>0</v>
      </c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3"/>
      <c r="Z45" s="134"/>
      <c r="AA45" s="130">
        <v>0</v>
      </c>
      <c r="AB45" s="130"/>
      <c r="AC45" s="130"/>
      <c r="AD45" s="130"/>
      <c r="AE45" s="130"/>
      <c r="AF45" s="130"/>
      <c r="AG45" s="130"/>
      <c r="AH45" s="130"/>
      <c r="AI45" s="130"/>
      <c r="AJ45" s="130"/>
      <c r="AK45" s="135"/>
      <c r="AL45" s="135"/>
      <c r="AM45" s="130"/>
      <c r="AN45" s="130"/>
      <c r="AO45" s="130"/>
      <c r="AP45" s="130"/>
      <c r="AQ45" s="130"/>
      <c r="AR45" s="130"/>
      <c r="AS45" s="130"/>
      <c r="AT45" s="130"/>
    </row>
    <row r="46" spans="1:46">
      <c r="A46" s="129">
        <v>36</v>
      </c>
      <c r="B46" s="130" t="s">
        <v>250</v>
      </c>
      <c r="C46" s="131">
        <v>350</v>
      </c>
      <c r="D46" s="130">
        <v>4</v>
      </c>
      <c r="E46" s="130">
        <v>1</v>
      </c>
      <c r="F46" s="130">
        <v>0.5</v>
      </c>
      <c r="G46" s="130"/>
      <c r="H46" s="130"/>
      <c r="I46" s="130">
        <v>1</v>
      </c>
      <c r="J46" s="130">
        <v>2</v>
      </c>
      <c r="K46" s="130"/>
      <c r="L46" s="130">
        <v>2</v>
      </c>
      <c r="M46" s="132">
        <v>0.56999999999999995</v>
      </c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3"/>
      <c r="Z46" s="134"/>
      <c r="AA46" s="130">
        <v>0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5"/>
      <c r="AL46" s="135"/>
      <c r="AM46" s="130"/>
      <c r="AN46" s="130"/>
      <c r="AO46" s="130"/>
      <c r="AP46" s="130"/>
      <c r="AQ46" s="130"/>
      <c r="AR46" s="130"/>
      <c r="AS46" s="130"/>
      <c r="AT46" s="130"/>
    </row>
    <row r="47" spans="1:46">
      <c r="A47" s="129">
        <v>37</v>
      </c>
      <c r="B47" s="130" t="s">
        <v>251</v>
      </c>
      <c r="C47" s="131">
        <v>780</v>
      </c>
      <c r="D47" s="130">
        <v>110</v>
      </c>
      <c r="E47" s="130">
        <v>4</v>
      </c>
      <c r="F47" s="130">
        <v>1.5</v>
      </c>
      <c r="G47" s="130"/>
      <c r="H47" s="130"/>
      <c r="I47" s="130"/>
      <c r="J47" s="130"/>
      <c r="K47" s="130"/>
      <c r="L47" s="130">
        <v>0</v>
      </c>
      <c r="M47" s="132">
        <v>0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3"/>
      <c r="Z47" s="134"/>
      <c r="AA47" s="130">
        <v>0</v>
      </c>
      <c r="AB47" s="130"/>
      <c r="AC47" s="130"/>
      <c r="AD47" s="130"/>
      <c r="AE47" s="130"/>
      <c r="AF47" s="130"/>
      <c r="AG47" s="130"/>
      <c r="AH47" s="130"/>
      <c r="AI47" s="130"/>
      <c r="AJ47" s="130"/>
      <c r="AK47" s="135"/>
      <c r="AL47" s="135"/>
      <c r="AM47" s="130"/>
      <c r="AN47" s="130"/>
      <c r="AO47" s="130"/>
      <c r="AP47" s="130"/>
      <c r="AQ47" s="130"/>
      <c r="AR47" s="130"/>
      <c r="AS47" s="130"/>
      <c r="AT47" s="130"/>
    </row>
    <row r="48" spans="1:46">
      <c r="A48" s="129">
        <v>38</v>
      </c>
      <c r="B48" s="130" t="s">
        <v>252</v>
      </c>
      <c r="C48" s="131">
        <v>270</v>
      </c>
      <c r="D48" s="130">
        <v>80</v>
      </c>
      <c r="E48" s="130">
        <v>4</v>
      </c>
      <c r="F48" s="130">
        <v>2.5</v>
      </c>
      <c r="G48" s="130"/>
      <c r="H48" s="130"/>
      <c r="I48" s="130"/>
      <c r="J48" s="130"/>
      <c r="K48" s="130"/>
      <c r="L48" s="130">
        <v>0</v>
      </c>
      <c r="M48" s="132">
        <v>0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3"/>
      <c r="Z48" s="134"/>
      <c r="AA48" s="130">
        <v>0</v>
      </c>
      <c r="AB48" s="130"/>
      <c r="AC48" s="130"/>
      <c r="AD48" s="130"/>
      <c r="AE48" s="130"/>
      <c r="AF48" s="130"/>
      <c r="AG48" s="130"/>
      <c r="AH48" s="130"/>
      <c r="AI48" s="130"/>
      <c r="AJ48" s="130"/>
      <c r="AK48" s="135"/>
      <c r="AL48" s="135"/>
      <c r="AM48" s="130"/>
      <c r="AN48" s="130"/>
      <c r="AO48" s="130"/>
      <c r="AP48" s="130"/>
      <c r="AQ48" s="130"/>
      <c r="AR48" s="130"/>
      <c r="AS48" s="130"/>
      <c r="AT48" s="130"/>
    </row>
    <row r="49" spans="1:46">
      <c r="A49" s="129">
        <v>39</v>
      </c>
      <c r="B49" s="130" t="s">
        <v>253</v>
      </c>
      <c r="C49" s="131">
        <v>600</v>
      </c>
      <c r="D49" s="130">
        <v>95</v>
      </c>
      <c r="E49" s="130">
        <v>3.2</v>
      </c>
      <c r="F49" s="130">
        <v>2.5</v>
      </c>
      <c r="G49" s="130"/>
      <c r="H49" s="130"/>
      <c r="I49" s="130">
        <v>1</v>
      </c>
      <c r="J49" s="130"/>
      <c r="K49" s="130"/>
      <c r="L49" s="130">
        <v>2</v>
      </c>
      <c r="M49" s="132">
        <v>0.33</v>
      </c>
      <c r="N49" s="130">
        <v>160</v>
      </c>
      <c r="O49" s="130">
        <v>4.8</v>
      </c>
      <c r="P49" s="130">
        <v>3.5</v>
      </c>
      <c r="Q49" s="130">
        <v>3.1</v>
      </c>
      <c r="R49" s="130">
        <v>3.6</v>
      </c>
      <c r="S49" s="130">
        <v>3.9</v>
      </c>
      <c r="T49" s="130">
        <v>4.7</v>
      </c>
      <c r="U49" s="130">
        <v>5.4</v>
      </c>
      <c r="V49" s="130">
        <v>5.3</v>
      </c>
      <c r="W49" s="130">
        <v>4.7</v>
      </c>
      <c r="X49" s="130">
        <v>4.7</v>
      </c>
      <c r="Y49" s="133">
        <v>5.6</v>
      </c>
      <c r="Z49" s="134">
        <v>1450</v>
      </c>
      <c r="AA49" s="130">
        <v>0</v>
      </c>
      <c r="AB49" s="130"/>
      <c r="AC49" s="130"/>
      <c r="AD49" s="130" t="s">
        <v>197</v>
      </c>
      <c r="AE49" s="130" t="s">
        <v>198</v>
      </c>
      <c r="AF49" s="130" t="s">
        <v>232</v>
      </c>
      <c r="AG49" s="136">
        <v>20</v>
      </c>
      <c r="AH49" s="137"/>
      <c r="AI49" s="137">
        <v>1500</v>
      </c>
      <c r="AJ49" s="134"/>
      <c r="AK49" s="135"/>
      <c r="AL49" s="135"/>
      <c r="AM49" s="130"/>
      <c r="AN49" s="130"/>
      <c r="AO49" s="130"/>
      <c r="AP49" s="130"/>
      <c r="AQ49" s="130"/>
      <c r="AR49" s="130"/>
      <c r="AS49" s="130"/>
      <c r="AT49" s="130"/>
    </row>
    <row r="50" spans="1:46">
      <c r="A50" s="129"/>
      <c r="B50" s="129" t="s">
        <v>254</v>
      </c>
      <c r="C50" s="131"/>
      <c r="D50" s="130"/>
      <c r="E50" s="130"/>
      <c r="F50" s="130"/>
      <c r="G50" s="130"/>
      <c r="H50" s="130"/>
      <c r="I50" s="130">
        <v>8</v>
      </c>
      <c r="J50" s="130">
        <v>2</v>
      </c>
      <c r="K50" s="130"/>
      <c r="L50" s="130">
        <v>2</v>
      </c>
      <c r="M50" s="132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3"/>
      <c r="Z50" s="134"/>
      <c r="AA50" s="130">
        <v>0</v>
      </c>
      <c r="AB50" s="130"/>
      <c r="AC50" s="130"/>
      <c r="AD50" s="130"/>
      <c r="AE50" s="130"/>
      <c r="AF50" s="130"/>
      <c r="AG50" s="118"/>
      <c r="AH50" s="118"/>
      <c r="AI50" s="118"/>
      <c r="AJ50" s="130"/>
      <c r="AK50" s="135"/>
      <c r="AL50" s="135"/>
      <c r="AM50" s="130"/>
      <c r="AN50" s="130"/>
      <c r="AO50" s="130"/>
      <c r="AP50" s="130"/>
      <c r="AQ50" s="130"/>
      <c r="AR50" s="130"/>
      <c r="AS50" s="130"/>
      <c r="AT50" s="130"/>
    </row>
    <row r="51" spans="1:46">
      <c r="A51" s="129">
        <v>40</v>
      </c>
      <c r="B51" s="130" t="s">
        <v>255</v>
      </c>
      <c r="C51" s="131">
        <v>500</v>
      </c>
      <c r="D51" s="130">
        <v>60</v>
      </c>
      <c r="E51" s="130">
        <v>3</v>
      </c>
      <c r="F51" s="130">
        <v>1.5</v>
      </c>
      <c r="G51" s="130"/>
      <c r="H51" s="130"/>
      <c r="I51" s="130">
        <v>1</v>
      </c>
      <c r="J51" s="130"/>
      <c r="K51" s="130"/>
      <c r="L51" s="130">
        <v>0</v>
      </c>
      <c r="M51" s="132">
        <v>0</v>
      </c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3"/>
      <c r="Z51" s="134"/>
      <c r="AA51" s="130">
        <v>0</v>
      </c>
      <c r="AB51" s="130"/>
      <c r="AC51" s="130"/>
      <c r="AD51" s="130"/>
      <c r="AE51" s="130"/>
      <c r="AF51" s="130"/>
      <c r="AG51" s="130"/>
      <c r="AH51" s="130"/>
      <c r="AI51" s="130"/>
      <c r="AJ51" s="130"/>
      <c r="AK51" s="135"/>
      <c r="AL51" s="135"/>
      <c r="AM51" s="130"/>
      <c r="AN51" s="130"/>
      <c r="AO51" s="130"/>
      <c r="AP51" s="130"/>
      <c r="AQ51" s="130"/>
      <c r="AR51" s="130"/>
      <c r="AS51" s="130"/>
      <c r="AT51" s="130"/>
    </row>
    <row r="52" spans="1:46">
      <c r="A52" s="129">
        <v>41</v>
      </c>
      <c r="B52" s="130" t="s">
        <v>256</v>
      </c>
      <c r="C52" s="131">
        <v>2000</v>
      </c>
      <c r="D52" s="130">
        <v>30</v>
      </c>
      <c r="E52" s="130">
        <v>3.5</v>
      </c>
      <c r="F52" s="130">
        <v>1.5</v>
      </c>
      <c r="G52" s="130"/>
      <c r="H52" s="130"/>
      <c r="I52" s="130">
        <v>10</v>
      </c>
      <c r="J52" s="130"/>
      <c r="K52" s="130">
        <v>3</v>
      </c>
      <c r="L52" s="130">
        <v>3</v>
      </c>
      <c r="M52" s="132">
        <v>0.15</v>
      </c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3"/>
      <c r="Z52" s="134"/>
      <c r="AA52" s="130">
        <v>0</v>
      </c>
      <c r="AB52" s="130"/>
      <c r="AC52" s="130"/>
      <c r="AD52" s="130"/>
      <c r="AE52" s="130"/>
      <c r="AF52" s="130"/>
      <c r="AG52" s="130"/>
      <c r="AH52" s="130"/>
      <c r="AI52" s="130"/>
      <c r="AJ52" s="130" t="s">
        <v>211</v>
      </c>
      <c r="AK52" s="135"/>
      <c r="AL52" s="135"/>
      <c r="AM52" s="130"/>
      <c r="AN52" s="130"/>
      <c r="AO52" s="130"/>
      <c r="AP52" s="130"/>
      <c r="AQ52" s="130"/>
      <c r="AR52" s="130" t="s">
        <v>257</v>
      </c>
      <c r="AS52" s="130"/>
      <c r="AT52" s="130"/>
    </row>
    <row r="53" spans="1:46">
      <c r="A53" s="129">
        <v>42</v>
      </c>
      <c r="B53" s="130" t="s">
        <v>258</v>
      </c>
      <c r="C53" s="131">
        <v>600</v>
      </c>
      <c r="D53" s="130">
        <v>75</v>
      </c>
      <c r="E53" s="130">
        <v>1.5</v>
      </c>
      <c r="F53" s="130">
        <v>1</v>
      </c>
      <c r="G53" s="130"/>
      <c r="H53" s="130"/>
      <c r="I53" s="130"/>
      <c r="J53" s="130">
        <v>2</v>
      </c>
      <c r="K53" s="130"/>
      <c r="L53" s="130">
        <v>2</v>
      </c>
      <c r="M53" s="132">
        <v>0.33</v>
      </c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3"/>
      <c r="Z53" s="134"/>
      <c r="AA53" s="130">
        <v>0</v>
      </c>
      <c r="AB53" s="130"/>
      <c r="AC53" s="130"/>
      <c r="AD53" s="130"/>
      <c r="AE53" s="130"/>
      <c r="AF53" s="130"/>
      <c r="AG53" s="130"/>
      <c r="AH53" s="130"/>
      <c r="AI53" s="130"/>
      <c r="AJ53" s="130"/>
      <c r="AK53" s="135"/>
      <c r="AL53" s="135"/>
      <c r="AM53" s="130"/>
      <c r="AN53" s="130"/>
      <c r="AO53" s="130"/>
      <c r="AP53" s="130"/>
      <c r="AQ53" s="130"/>
      <c r="AR53" s="130"/>
      <c r="AS53" s="130"/>
      <c r="AT53" s="130"/>
    </row>
    <row r="54" spans="1:46">
      <c r="A54" s="129">
        <v>43</v>
      </c>
      <c r="B54" s="130" t="s">
        <v>259</v>
      </c>
      <c r="C54" s="131">
        <v>350</v>
      </c>
      <c r="D54" s="130">
        <v>2</v>
      </c>
      <c r="E54" s="130">
        <v>1.5</v>
      </c>
      <c r="F54" s="130">
        <v>1</v>
      </c>
      <c r="G54" s="130"/>
      <c r="H54" s="130"/>
      <c r="I54" s="130">
        <v>5</v>
      </c>
      <c r="J54" s="130">
        <v>3</v>
      </c>
      <c r="K54" s="130"/>
      <c r="L54" s="130">
        <v>3</v>
      </c>
      <c r="M54" s="132">
        <v>0.86</v>
      </c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3"/>
      <c r="Z54" s="134"/>
      <c r="AA54" s="130">
        <v>0</v>
      </c>
      <c r="AB54" s="130"/>
      <c r="AC54" s="130"/>
      <c r="AD54" s="130"/>
      <c r="AE54" s="130"/>
      <c r="AF54" s="130"/>
      <c r="AG54" s="136">
        <v>18</v>
      </c>
      <c r="AH54" s="137">
        <v>19</v>
      </c>
      <c r="AI54" s="137">
        <v>1000</v>
      </c>
      <c r="AJ54" s="134" t="s">
        <v>211</v>
      </c>
      <c r="AK54" s="135"/>
      <c r="AL54" s="135"/>
      <c r="AM54" s="130"/>
      <c r="AN54" s="130"/>
      <c r="AO54" s="130"/>
      <c r="AP54" s="130"/>
      <c r="AQ54" s="130"/>
      <c r="AR54" s="130"/>
      <c r="AS54" s="130"/>
      <c r="AT54" s="130"/>
    </row>
    <row r="55" spans="1:46">
      <c r="A55" s="129">
        <v>44</v>
      </c>
      <c r="B55" s="130" t="s">
        <v>260</v>
      </c>
      <c r="C55" s="131">
        <v>700</v>
      </c>
      <c r="D55" s="130">
        <v>15</v>
      </c>
      <c r="E55" s="130">
        <v>4</v>
      </c>
      <c r="F55" s="130">
        <v>1</v>
      </c>
      <c r="G55" s="130"/>
      <c r="H55" s="130"/>
      <c r="I55" s="130">
        <v>10</v>
      </c>
      <c r="J55" s="130">
        <v>6</v>
      </c>
      <c r="K55" s="130"/>
      <c r="L55" s="130">
        <v>6</v>
      </c>
      <c r="M55" s="132">
        <v>0.86</v>
      </c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3"/>
      <c r="Z55" s="134"/>
      <c r="AA55" s="130">
        <v>0</v>
      </c>
      <c r="AB55" s="130"/>
      <c r="AC55" s="130"/>
      <c r="AD55" s="130"/>
      <c r="AE55" s="130"/>
      <c r="AF55" s="130"/>
      <c r="AG55" s="138">
        <v>18</v>
      </c>
      <c r="AH55" s="139">
        <v>19</v>
      </c>
      <c r="AI55" s="139">
        <v>1000</v>
      </c>
      <c r="AJ55" s="134" t="s">
        <v>211</v>
      </c>
      <c r="AK55" s="135"/>
      <c r="AL55" s="135"/>
      <c r="AM55" s="130"/>
      <c r="AN55" s="130"/>
      <c r="AO55" s="130"/>
      <c r="AP55" s="130"/>
      <c r="AQ55" s="130"/>
      <c r="AR55" s="130"/>
      <c r="AS55" s="130"/>
      <c r="AT55" s="130"/>
    </row>
    <row r="56" spans="1:46">
      <c r="A56" s="129">
        <v>45</v>
      </c>
      <c r="B56" s="130" t="s">
        <v>261</v>
      </c>
      <c r="C56" s="130">
        <v>675</v>
      </c>
      <c r="D56" s="130">
        <v>80</v>
      </c>
      <c r="E56" s="130">
        <v>4</v>
      </c>
      <c r="F56" s="130">
        <v>3</v>
      </c>
      <c r="G56" s="130"/>
      <c r="H56" s="130"/>
      <c r="I56" s="130">
        <v>2</v>
      </c>
      <c r="J56" s="130">
        <v>3</v>
      </c>
      <c r="K56" s="130">
        <v>2</v>
      </c>
      <c r="L56" s="130">
        <v>5</v>
      </c>
      <c r="M56" s="132">
        <v>0.74</v>
      </c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3"/>
      <c r="Z56" s="134"/>
      <c r="AA56" s="130">
        <v>0</v>
      </c>
      <c r="AB56" s="130"/>
      <c r="AC56" s="130"/>
      <c r="AD56" s="130"/>
      <c r="AE56" s="130"/>
      <c r="AF56" s="130"/>
      <c r="AG56" s="118"/>
      <c r="AH56" s="118"/>
      <c r="AI56" s="118"/>
      <c r="AJ56" s="130"/>
      <c r="AK56" s="135"/>
      <c r="AL56" s="135"/>
      <c r="AM56" s="130"/>
      <c r="AN56" s="130"/>
      <c r="AO56" s="130"/>
      <c r="AP56" s="130"/>
      <c r="AQ56" s="130"/>
      <c r="AR56" s="130"/>
      <c r="AS56" s="130"/>
      <c r="AT56" s="130"/>
    </row>
    <row r="57" spans="1:46">
      <c r="A57" s="129">
        <v>46</v>
      </c>
      <c r="B57" s="130" t="s">
        <v>262</v>
      </c>
      <c r="C57" s="130">
        <v>450</v>
      </c>
      <c r="D57" s="130">
        <v>100</v>
      </c>
      <c r="E57" s="130">
        <v>2.5</v>
      </c>
      <c r="F57" s="130">
        <v>1</v>
      </c>
      <c r="G57" s="130"/>
      <c r="H57" s="130"/>
      <c r="I57" s="130">
        <v>2</v>
      </c>
      <c r="J57" s="130">
        <v>1</v>
      </c>
      <c r="K57" s="130">
        <v>1</v>
      </c>
      <c r="L57" s="130">
        <v>2</v>
      </c>
      <c r="M57" s="132">
        <v>0.44</v>
      </c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3"/>
      <c r="Z57" s="134"/>
      <c r="AA57" s="130">
        <v>0</v>
      </c>
      <c r="AB57" s="130"/>
      <c r="AC57" s="130"/>
      <c r="AD57" s="130"/>
      <c r="AE57" s="130"/>
      <c r="AF57" s="130"/>
      <c r="AG57" s="130"/>
      <c r="AH57" s="130"/>
      <c r="AI57" s="130"/>
      <c r="AJ57" s="130"/>
      <c r="AK57" s="135"/>
      <c r="AL57" s="135"/>
      <c r="AM57" s="130"/>
      <c r="AN57" s="130"/>
      <c r="AO57" s="130"/>
      <c r="AP57" s="130"/>
      <c r="AQ57" s="130"/>
      <c r="AR57" s="130"/>
      <c r="AS57" s="130"/>
      <c r="AT57" s="130"/>
    </row>
    <row r="58" spans="1:46">
      <c r="A58" s="129">
        <v>47</v>
      </c>
      <c r="B58" s="130" t="s">
        <v>263</v>
      </c>
      <c r="C58" s="130">
        <v>525</v>
      </c>
      <c r="D58" s="130">
        <v>100</v>
      </c>
      <c r="E58" s="130">
        <v>5</v>
      </c>
      <c r="F58" s="130">
        <v>2</v>
      </c>
      <c r="G58" s="130"/>
      <c r="H58" s="130"/>
      <c r="I58" s="130">
        <v>1</v>
      </c>
      <c r="J58" s="130">
        <v>2</v>
      </c>
      <c r="K58" s="130">
        <v>1</v>
      </c>
      <c r="L58" s="130">
        <v>15</v>
      </c>
      <c r="M58" s="132">
        <v>2.86</v>
      </c>
      <c r="N58" s="130">
        <v>105</v>
      </c>
      <c r="O58" s="130">
        <v>3.5</v>
      </c>
      <c r="P58" s="130">
        <v>5.2</v>
      </c>
      <c r="Q58" s="130">
        <v>5.2</v>
      </c>
      <c r="R58" s="130">
        <v>4.8</v>
      </c>
      <c r="S58" s="130">
        <v>4.9000000000000004</v>
      </c>
      <c r="T58" s="130">
        <v>4.7</v>
      </c>
      <c r="U58" s="130">
        <v>4.3</v>
      </c>
      <c r="V58" s="130">
        <v>4.2</v>
      </c>
      <c r="W58" s="130">
        <v>4</v>
      </c>
      <c r="X58" s="130">
        <v>3</v>
      </c>
      <c r="Y58" s="133">
        <v>5.5</v>
      </c>
      <c r="Z58" s="134">
        <v>1750</v>
      </c>
      <c r="AA58" s="130">
        <v>0</v>
      </c>
      <c r="AB58" s="130"/>
      <c r="AC58" s="130"/>
      <c r="AD58" s="130" t="s">
        <v>197</v>
      </c>
      <c r="AE58" s="130" t="s">
        <v>198</v>
      </c>
      <c r="AF58" s="130" t="s">
        <v>232</v>
      </c>
      <c r="AG58" s="130">
        <v>19</v>
      </c>
      <c r="AH58" s="130"/>
      <c r="AI58" s="130">
        <v>1045</v>
      </c>
      <c r="AJ58" s="130"/>
      <c r="AK58" s="135"/>
      <c r="AL58" s="135"/>
      <c r="AM58" s="130"/>
      <c r="AN58" s="130"/>
      <c r="AO58" s="130"/>
      <c r="AP58" s="130"/>
      <c r="AQ58" s="130"/>
      <c r="AR58" s="130"/>
      <c r="AS58" s="130"/>
      <c r="AT58" s="130"/>
    </row>
    <row r="59" spans="1:46">
      <c r="A59" s="129"/>
      <c r="B59" s="130" t="s">
        <v>264</v>
      </c>
      <c r="C59" s="130"/>
      <c r="D59" s="130"/>
      <c r="E59" s="130"/>
      <c r="F59" s="130"/>
      <c r="G59" s="130"/>
      <c r="H59" s="130"/>
      <c r="I59" s="130">
        <v>6</v>
      </c>
      <c r="J59" s="130">
        <v>6</v>
      </c>
      <c r="K59" s="130">
        <v>6</v>
      </c>
      <c r="L59" s="130">
        <v>12</v>
      </c>
      <c r="M59" s="132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3"/>
      <c r="Z59" s="134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5"/>
      <c r="AL59" s="135"/>
      <c r="AM59" s="130"/>
      <c r="AN59" s="130"/>
      <c r="AO59" s="130"/>
      <c r="AP59" s="130"/>
      <c r="AQ59" s="130"/>
      <c r="AR59" s="130"/>
      <c r="AS59" s="130"/>
      <c r="AT59" s="130"/>
    </row>
    <row r="60" spans="1:46">
      <c r="A60" s="129">
        <v>48</v>
      </c>
      <c r="B60" s="130" t="s">
        <v>265</v>
      </c>
      <c r="C60" s="130">
        <v>550</v>
      </c>
      <c r="D60" s="130">
        <v>85</v>
      </c>
      <c r="E60" s="130">
        <v>3.5</v>
      </c>
      <c r="F60" s="130">
        <v>2</v>
      </c>
      <c r="G60" s="130"/>
      <c r="H60" s="130"/>
      <c r="I60" s="130">
        <v>1</v>
      </c>
      <c r="J60" s="130">
        <v>2</v>
      </c>
      <c r="K60" s="130">
        <v>1</v>
      </c>
      <c r="L60" s="130">
        <v>3</v>
      </c>
      <c r="M60" s="132">
        <v>0.55000000000000004</v>
      </c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3"/>
      <c r="Z60" s="134"/>
      <c r="AA60" s="130">
        <v>150</v>
      </c>
      <c r="AB60" s="130">
        <v>150</v>
      </c>
      <c r="AC60" s="130"/>
      <c r="AD60" s="130"/>
      <c r="AE60" s="130"/>
      <c r="AF60" s="130"/>
      <c r="AG60" s="130"/>
      <c r="AH60" s="130"/>
      <c r="AI60" s="130"/>
      <c r="AJ60" s="130"/>
      <c r="AK60" s="135"/>
      <c r="AL60" s="135"/>
      <c r="AM60" s="130"/>
      <c r="AN60" s="130"/>
      <c r="AO60" s="130"/>
      <c r="AP60" s="130"/>
      <c r="AQ60" s="130"/>
      <c r="AR60" s="130"/>
      <c r="AS60" s="130"/>
      <c r="AT60" s="130"/>
    </row>
    <row r="61" spans="1:46">
      <c r="A61" s="129">
        <v>49</v>
      </c>
      <c r="B61" s="130" t="s">
        <v>266</v>
      </c>
      <c r="C61" s="130">
        <v>290</v>
      </c>
      <c r="D61" s="130">
        <v>30</v>
      </c>
      <c r="E61" s="130">
        <v>6</v>
      </c>
      <c r="F61" s="130"/>
      <c r="G61" s="130">
        <v>2</v>
      </c>
      <c r="H61" s="130"/>
      <c r="I61" s="130">
        <v>5</v>
      </c>
      <c r="J61" s="130">
        <v>3</v>
      </c>
      <c r="K61" s="130"/>
      <c r="L61" s="130">
        <v>3</v>
      </c>
      <c r="M61" s="132">
        <v>1.03</v>
      </c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3"/>
      <c r="Z61" s="134"/>
      <c r="AA61" s="130">
        <v>0</v>
      </c>
      <c r="AB61" s="130"/>
      <c r="AC61" s="130"/>
      <c r="AD61" s="130" t="s">
        <v>197</v>
      </c>
      <c r="AE61" s="130" t="s">
        <v>245</v>
      </c>
      <c r="AF61" s="130" t="s">
        <v>198</v>
      </c>
      <c r="AG61" s="130">
        <v>20</v>
      </c>
      <c r="AH61" s="130"/>
      <c r="AI61" s="130">
        <v>1300</v>
      </c>
      <c r="AJ61" s="130"/>
      <c r="AK61" s="135"/>
      <c r="AL61" s="135"/>
      <c r="AM61" s="130"/>
      <c r="AN61" s="130"/>
      <c r="AO61" s="130"/>
      <c r="AP61" s="130"/>
      <c r="AQ61" s="130"/>
      <c r="AR61" s="130"/>
      <c r="AS61" s="130"/>
      <c r="AT61" s="130"/>
    </row>
    <row r="62" spans="1:46">
      <c r="A62" s="129">
        <v>50</v>
      </c>
      <c r="B62" s="130" t="s">
        <v>267</v>
      </c>
      <c r="C62" s="130">
        <v>300</v>
      </c>
      <c r="D62" s="130">
        <v>10</v>
      </c>
      <c r="E62" s="130">
        <v>3</v>
      </c>
      <c r="F62" s="130">
        <v>0.5</v>
      </c>
      <c r="G62" s="130"/>
      <c r="H62" s="130"/>
      <c r="I62" s="130"/>
      <c r="J62" s="130"/>
      <c r="K62" s="130"/>
      <c r="L62" s="130">
        <v>0</v>
      </c>
      <c r="M62" s="132">
        <v>0</v>
      </c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3"/>
      <c r="Z62" s="134"/>
      <c r="AA62" s="130">
        <v>0</v>
      </c>
      <c r="AB62" s="130"/>
      <c r="AC62" s="130"/>
      <c r="AD62" s="130"/>
      <c r="AE62" s="130"/>
      <c r="AF62" s="130"/>
      <c r="AG62" s="130">
        <v>20</v>
      </c>
      <c r="AH62" s="130">
        <v>20</v>
      </c>
      <c r="AI62" s="130">
        <v>1200</v>
      </c>
      <c r="AJ62" s="130" t="s">
        <v>215</v>
      </c>
      <c r="AK62" s="135"/>
      <c r="AL62" s="135"/>
      <c r="AM62" s="130"/>
      <c r="AN62" s="130"/>
      <c r="AO62" s="130"/>
      <c r="AP62" s="130"/>
      <c r="AQ62" s="130"/>
      <c r="AR62" s="130"/>
      <c r="AS62" s="130"/>
      <c r="AT62" s="130"/>
    </row>
    <row r="63" spans="1:46">
      <c r="A63" s="129">
        <v>51</v>
      </c>
      <c r="B63" s="130" t="s">
        <v>268</v>
      </c>
      <c r="C63" s="130">
        <v>800</v>
      </c>
      <c r="D63" s="130">
        <v>8</v>
      </c>
      <c r="E63" s="130">
        <v>2</v>
      </c>
      <c r="F63" s="130">
        <v>0.5</v>
      </c>
      <c r="G63" s="130"/>
      <c r="H63" s="130"/>
      <c r="I63" s="130">
        <v>1</v>
      </c>
      <c r="J63" s="130">
        <v>1</v>
      </c>
      <c r="K63" s="130"/>
      <c r="L63" s="130">
        <v>12</v>
      </c>
      <c r="M63" s="132">
        <v>1.5</v>
      </c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3"/>
      <c r="Z63" s="134"/>
      <c r="AA63" s="130">
        <v>0</v>
      </c>
      <c r="AB63" s="130"/>
      <c r="AC63" s="130"/>
      <c r="AD63" s="130"/>
      <c r="AE63" s="130"/>
      <c r="AF63" s="130"/>
      <c r="AG63" s="130">
        <v>20</v>
      </c>
      <c r="AH63" s="130">
        <v>20</v>
      </c>
      <c r="AI63" s="130">
        <v>1200</v>
      </c>
      <c r="AJ63" s="130" t="s">
        <v>215</v>
      </c>
      <c r="AK63" s="135"/>
      <c r="AL63" s="135"/>
      <c r="AM63" s="130">
        <v>450</v>
      </c>
      <c r="AN63" s="130"/>
      <c r="AO63" s="130"/>
      <c r="AP63" s="130"/>
      <c r="AQ63" s="130"/>
      <c r="AR63" s="130"/>
      <c r="AS63" s="130"/>
      <c r="AT63" s="130"/>
    </row>
    <row r="64" spans="1:46">
      <c r="A64" s="129"/>
      <c r="B64" s="130" t="s">
        <v>500</v>
      </c>
      <c r="C64" s="130"/>
      <c r="D64" s="130"/>
      <c r="E64" s="130"/>
      <c r="F64" s="130"/>
      <c r="G64" s="130"/>
      <c r="H64" s="130"/>
      <c r="I64" s="130">
        <v>5</v>
      </c>
      <c r="J64" s="130">
        <v>7</v>
      </c>
      <c r="K64" s="130">
        <v>4</v>
      </c>
      <c r="L64" s="130">
        <v>11</v>
      </c>
      <c r="M64" s="132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3"/>
      <c r="Z64" s="134"/>
      <c r="AA64" s="130">
        <v>0</v>
      </c>
      <c r="AB64" s="130"/>
      <c r="AC64" s="130"/>
      <c r="AD64" s="130"/>
      <c r="AE64" s="130"/>
      <c r="AF64" s="130"/>
      <c r="AG64" s="130"/>
      <c r="AH64" s="130"/>
      <c r="AI64" s="130"/>
      <c r="AJ64" s="130"/>
      <c r="AK64" s="135"/>
      <c r="AL64" s="135"/>
      <c r="AM64" s="130"/>
      <c r="AN64" s="130"/>
      <c r="AO64" s="130"/>
      <c r="AP64" s="130"/>
      <c r="AQ64" s="130"/>
      <c r="AR64" s="130"/>
      <c r="AS64" s="130"/>
      <c r="AT64" s="130"/>
    </row>
    <row r="65" spans="1:46">
      <c r="A65" s="129">
        <v>52</v>
      </c>
      <c r="B65" s="130" t="s">
        <v>269</v>
      </c>
      <c r="C65" s="130"/>
      <c r="D65" s="130">
        <v>10</v>
      </c>
      <c r="E65" s="130"/>
      <c r="F65" s="130">
        <v>1</v>
      </c>
      <c r="G65" s="130"/>
      <c r="H65" s="130"/>
      <c r="I65" s="130"/>
      <c r="J65" s="130"/>
      <c r="K65" s="130"/>
      <c r="L65" s="130">
        <v>0</v>
      </c>
      <c r="M65" s="132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3"/>
      <c r="Z65" s="134"/>
      <c r="AA65" s="130">
        <v>0</v>
      </c>
      <c r="AB65" s="130"/>
      <c r="AC65" s="130"/>
      <c r="AD65" s="130"/>
      <c r="AE65" s="130"/>
      <c r="AF65" s="130"/>
      <c r="AG65" s="130">
        <v>25</v>
      </c>
      <c r="AH65" s="130"/>
      <c r="AI65" s="130">
        <v>1200</v>
      </c>
      <c r="AJ65" s="136" t="s">
        <v>215</v>
      </c>
      <c r="AK65" s="141">
        <v>0.05</v>
      </c>
      <c r="AL65" s="135"/>
      <c r="AM65" s="130"/>
      <c r="AN65" s="130"/>
      <c r="AO65" s="130"/>
      <c r="AP65" s="130"/>
      <c r="AQ65" s="130"/>
      <c r="AR65" s="130"/>
      <c r="AS65" s="130"/>
      <c r="AT65" s="130"/>
    </row>
    <row r="66" spans="1:46">
      <c r="A66" s="129">
        <v>53</v>
      </c>
      <c r="B66" s="130" t="s">
        <v>270</v>
      </c>
      <c r="C66" s="130">
        <v>200</v>
      </c>
      <c r="D66" s="130">
        <v>30</v>
      </c>
      <c r="E66" s="130">
        <v>5</v>
      </c>
      <c r="F66" s="130"/>
      <c r="G66" s="130">
        <v>2</v>
      </c>
      <c r="H66" s="130"/>
      <c r="I66" s="130">
        <v>1</v>
      </c>
      <c r="J66" s="130">
        <v>1</v>
      </c>
      <c r="K66" s="130"/>
      <c r="L66" s="130">
        <v>1</v>
      </c>
      <c r="M66" s="132">
        <v>0.5</v>
      </c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3"/>
      <c r="Z66" s="134"/>
      <c r="AA66" s="130">
        <v>0</v>
      </c>
      <c r="AB66" s="130"/>
      <c r="AC66" s="130"/>
      <c r="AD66" s="130"/>
      <c r="AE66" s="130"/>
      <c r="AF66" s="130"/>
      <c r="AG66" s="130"/>
      <c r="AH66" s="130"/>
      <c r="AI66" s="130"/>
      <c r="AJ66" s="118"/>
      <c r="AK66" s="135"/>
      <c r="AL66" s="135"/>
      <c r="AM66" s="130"/>
      <c r="AN66" s="130"/>
      <c r="AO66" s="130"/>
      <c r="AP66" s="130"/>
      <c r="AQ66" s="130"/>
      <c r="AR66" s="130"/>
      <c r="AS66" s="130"/>
      <c r="AT66" s="130"/>
    </row>
    <row r="67" spans="1:46">
      <c r="A67" s="129">
        <v>54</v>
      </c>
      <c r="B67" s="130" t="s">
        <v>271</v>
      </c>
      <c r="C67" s="130">
        <v>1500</v>
      </c>
      <c r="D67" s="130">
        <v>2</v>
      </c>
      <c r="E67" s="130">
        <v>2</v>
      </c>
      <c r="F67" s="130">
        <v>1</v>
      </c>
      <c r="G67" s="130"/>
      <c r="H67" s="130"/>
      <c r="I67" s="130"/>
      <c r="J67" s="130"/>
      <c r="K67" s="130"/>
      <c r="L67" s="130">
        <v>0</v>
      </c>
      <c r="M67" s="132">
        <v>0</v>
      </c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3"/>
      <c r="Z67" s="134"/>
      <c r="AA67" s="130">
        <v>0</v>
      </c>
      <c r="AB67" s="130"/>
      <c r="AC67" s="130"/>
      <c r="AD67" s="130"/>
      <c r="AE67" s="130"/>
      <c r="AF67" s="130"/>
      <c r="AG67" s="130"/>
      <c r="AH67" s="130"/>
      <c r="AI67" s="130"/>
      <c r="AJ67" s="130" t="s">
        <v>211</v>
      </c>
      <c r="AK67" s="135"/>
      <c r="AL67" s="135"/>
      <c r="AM67" s="130"/>
      <c r="AN67" s="130"/>
      <c r="AO67" s="130"/>
      <c r="AP67" s="130"/>
      <c r="AQ67" s="130"/>
      <c r="AR67" s="130" t="s">
        <v>272</v>
      </c>
      <c r="AS67" s="130"/>
      <c r="AT67" s="130"/>
    </row>
    <row r="68" spans="1:46">
      <c r="A68" s="129">
        <v>55</v>
      </c>
      <c r="B68" s="130" t="s">
        <v>273</v>
      </c>
      <c r="C68" s="130">
        <v>200</v>
      </c>
      <c r="D68" s="130">
        <v>50</v>
      </c>
      <c r="E68" s="130">
        <v>8</v>
      </c>
      <c r="F68" s="130"/>
      <c r="G68" s="130">
        <v>1.5</v>
      </c>
      <c r="H68" s="130"/>
      <c r="I68" s="130"/>
      <c r="J68" s="130"/>
      <c r="K68" s="130"/>
      <c r="L68" s="130">
        <v>25</v>
      </c>
      <c r="M68" s="132">
        <v>12.5</v>
      </c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3"/>
      <c r="Z68" s="134"/>
      <c r="AA68" s="130">
        <v>0</v>
      </c>
      <c r="AB68" s="130"/>
      <c r="AC68" s="130"/>
      <c r="AD68" s="130"/>
      <c r="AE68" s="130"/>
      <c r="AF68" s="130"/>
      <c r="AG68" s="130"/>
      <c r="AH68" s="130"/>
      <c r="AI68" s="130"/>
      <c r="AJ68" s="130"/>
      <c r="AK68" s="135"/>
      <c r="AL68" s="135"/>
      <c r="AM68" s="130"/>
      <c r="AN68" s="130"/>
      <c r="AO68" s="130"/>
      <c r="AP68" s="130"/>
      <c r="AQ68" s="130"/>
      <c r="AR68" s="130"/>
      <c r="AS68" s="130"/>
      <c r="AT68" s="130"/>
    </row>
    <row r="69" spans="1:46">
      <c r="A69" s="129"/>
      <c r="B69" s="130" t="s">
        <v>274</v>
      </c>
      <c r="C69" s="130"/>
      <c r="D69" s="130"/>
      <c r="E69" s="130"/>
      <c r="F69" s="130"/>
      <c r="G69" s="130"/>
      <c r="H69" s="130"/>
      <c r="I69" s="130">
        <v>25</v>
      </c>
      <c r="J69" s="130">
        <v>15</v>
      </c>
      <c r="K69" s="130">
        <v>10</v>
      </c>
      <c r="L69" s="130">
        <v>25</v>
      </c>
      <c r="M69" s="132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3"/>
      <c r="Z69" s="134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5"/>
      <c r="AL69" s="135"/>
      <c r="AM69" s="130"/>
      <c r="AN69" s="130"/>
      <c r="AO69" s="130"/>
      <c r="AP69" s="130"/>
      <c r="AQ69" s="130"/>
      <c r="AR69" s="130"/>
      <c r="AS69" s="130"/>
      <c r="AT69" s="130"/>
    </row>
    <row r="70" spans="1:46">
      <c r="A70" s="129">
        <v>56</v>
      </c>
      <c r="B70" s="130" t="s">
        <v>275</v>
      </c>
      <c r="C70" s="130">
        <v>200</v>
      </c>
      <c r="D70" s="130">
        <v>50</v>
      </c>
      <c r="E70" s="130">
        <v>3.5</v>
      </c>
      <c r="F70" s="130">
        <v>2</v>
      </c>
      <c r="G70" s="130"/>
      <c r="H70" s="130"/>
      <c r="I70" s="130"/>
      <c r="J70" s="130"/>
      <c r="K70" s="130"/>
      <c r="L70" s="130">
        <v>0</v>
      </c>
      <c r="M70" s="132">
        <v>0</v>
      </c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3"/>
      <c r="Z70" s="134"/>
      <c r="AA70" s="130">
        <v>0</v>
      </c>
      <c r="AB70" s="130"/>
      <c r="AC70" s="130"/>
      <c r="AD70" s="130"/>
      <c r="AE70" s="130"/>
      <c r="AF70" s="130"/>
      <c r="AG70" s="130"/>
      <c r="AH70" s="130"/>
      <c r="AI70" s="130"/>
      <c r="AJ70" s="130"/>
      <c r="AK70" s="135"/>
      <c r="AL70" s="135"/>
      <c r="AM70" s="130"/>
      <c r="AN70" s="130"/>
      <c r="AO70" s="130"/>
      <c r="AP70" s="130"/>
      <c r="AQ70" s="130"/>
      <c r="AR70" s="130"/>
      <c r="AS70" s="130"/>
      <c r="AT70" s="130"/>
    </row>
    <row r="71" spans="1:46">
      <c r="A71" s="129">
        <v>57</v>
      </c>
      <c r="B71" s="130" t="s">
        <v>276</v>
      </c>
      <c r="C71" s="130">
        <v>150</v>
      </c>
      <c r="D71" s="130">
        <v>45</v>
      </c>
      <c r="E71" s="130">
        <v>10</v>
      </c>
      <c r="F71" s="130"/>
      <c r="G71" s="130">
        <v>1.5</v>
      </c>
      <c r="H71" s="130"/>
      <c r="I71" s="130">
        <v>3</v>
      </c>
      <c r="J71" s="130">
        <v>3</v>
      </c>
      <c r="K71" s="130">
        <v>1</v>
      </c>
      <c r="L71" s="130">
        <v>44</v>
      </c>
      <c r="M71" s="132">
        <v>29.33</v>
      </c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3"/>
      <c r="Z71" s="134"/>
      <c r="AA71" s="130">
        <v>0</v>
      </c>
      <c r="AB71" s="130"/>
      <c r="AC71" s="130"/>
      <c r="AD71" s="130"/>
      <c r="AE71" s="130"/>
      <c r="AF71" s="130"/>
      <c r="AG71" s="130"/>
      <c r="AH71" s="130"/>
      <c r="AI71" s="130"/>
      <c r="AJ71" s="130"/>
      <c r="AK71" s="135"/>
      <c r="AL71" s="135"/>
      <c r="AM71" s="130"/>
      <c r="AN71" s="130"/>
      <c r="AO71" s="130"/>
      <c r="AP71" s="130"/>
      <c r="AQ71" s="130"/>
      <c r="AR71" s="130"/>
      <c r="AS71" s="130"/>
      <c r="AT71" s="130"/>
    </row>
    <row r="72" spans="1:46">
      <c r="A72" s="129"/>
      <c r="B72" s="130" t="s">
        <v>277</v>
      </c>
      <c r="C72" s="130"/>
      <c r="D72" s="130"/>
      <c r="E72" s="130"/>
      <c r="F72" s="130"/>
      <c r="G72" s="130"/>
      <c r="H72" s="130"/>
      <c r="I72" s="130">
        <v>30</v>
      </c>
      <c r="J72" s="130">
        <v>20</v>
      </c>
      <c r="K72" s="130">
        <v>20</v>
      </c>
      <c r="L72" s="130">
        <v>40</v>
      </c>
      <c r="M72" s="132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3"/>
      <c r="Z72" s="134"/>
      <c r="AA72" s="130">
        <v>0</v>
      </c>
      <c r="AB72" s="130"/>
      <c r="AC72" s="130"/>
      <c r="AD72" s="130"/>
      <c r="AE72" s="130"/>
      <c r="AF72" s="130"/>
      <c r="AG72" s="130"/>
      <c r="AH72" s="130"/>
      <c r="AI72" s="130"/>
      <c r="AJ72" s="130"/>
      <c r="AK72" s="135"/>
      <c r="AL72" s="135"/>
      <c r="AM72" s="130"/>
      <c r="AN72" s="130"/>
      <c r="AO72" s="130"/>
      <c r="AP72" s="130"/>
      <c r="AQ72" s="130"/>
      <c r="AR72" s="130" t="s">
        <v>278</v>
      </c>
      <c r="AS72" s="130"/>
      <c r="AT72" s="130"/>
    </row>
    <row r="73" spans="1:46">
      <c r="A73" s="129">
        <v>58</v>
      </c>
      <c r="B73" s="130" t="s">
        <v>279</v>
      </c>
      <c r="C73" s="130">
        <v>200</v>
      </c>
      <c r="D73" s="130">
        <v>40</v>
      </c>
      <c r="E73" s="130">
        <v>10</v>
      </c>
      <c r="F73" s="130"/>
      <c r="G73" s="130">
        <v>1.5</v>
      </c>
      <c r="H73" s="130"/>
      <c r="I73" s="130"/>
      <c r="J73" s="130"/>
      <c r="K73" s="130"/>
      <c r="L73" s="130">
        <v>10</v>
      </c>
      <c r="M73" s="132">
        <v>5</v>
      </c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3"/>
      <c r="Z73" s="134"/>
      <c r="AA73" s="130">
        <v>0</v>
      </c>
      <c r="AB73" s="130"/>
      <c r="AC73" s="130"/>
      <c r="AD73" s="130"/>
      <c r="AE73" s="130"/>
      <c r="AF73" s="130"/>
      <c r="AG73" s="130"/>
      <c r="AH73" s="130"/>
      <c r="AI73" s="130"/>
      <c r="AJ73" s="130"/>
      <c r="AK73" s="135"/>
      <c r="AL73" s="135"/>
      <c r="AM73" s="130"/>
      <c r="AN73" s="130"/>
      <c r="AO73" s="130"/>
      <c r="AP73" s="130"/>
      <c r="AQ73" s="130"/>
      <c r="AR73" s="130"/>
      <c r="AS73" s="130"/>
      <c r="AT73" s="130"/>
    </row>
    <row r="74" spans="1:46">
      <c r="A74" s="129"/>
      <c r="B74" s="130" t="s">
        <v>501</v>
      </c>
      <c r="C74" s="130"/>
      <c r="D74" s="130"/>
      <c r="E74" s="130"/>
      <c r="F74" s="130"/>
      <c r="G74" s="130"/>
      <c r="H74" s="130"/>
      <c r="I74" s="130">
        <v>20</v>
      </c>
      <c r="J74" s="130">
        <v>10</v>
      </c>
      <c r="K74" s="130"/>
      <c r="L74" s="130">
        <v>10</v>
      </c>
      <c r="M74" s="132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3"/>
      <c r="Z74" s="134"/>
      <c r="AA74" s="130">
        <v>0</v>
      </c>
      <c r="AB74" s="130"/>
      <c r="AC74" s="130"/>
      <c r="AD74" s="130"/>
      <c r="AE74" s="130"/>
      <c r="AF74" s="130"/>
      <c r="AG74" s="130"/>
      <c r="AH74" s="130"/>
      <c r="AI74" s="130"/>
      <c r="AJ74" s="130"/>
      <c r="AK74" s="135"/>
      <c r="AL74" s="135"/>
      <c r="AM74" s="130"/>
      <c r="AN74" s="130"/>
      <c r="AO74" s="130"/>
      <c r="AP74" s="130"/>
      <c r="AQ74" s="130"/>
      <c r="AR74" s="130"/>
      <c r="AS74" s="130"/>
      <c r="AT74" s="130"/>
    </row>
    <row r="75" spans="1:46">
      <c r="A75" s="129">
        <v>59</v>
      </c>
      <c r="B75" s="130" t="s">
        <v>280</v>
      </c>
      <c r="C75" s="130">
        <v>400</v>
      </c>
      <c r="D75" s="130">
        <v>70</v>
      </c>
      <c r="E75" s="130">
        <v>3.5</v>
      </c>
      <c r="F75" s="130">
        <v>2.5</v>
      </c>
      <c r="G75" s="130"/>
      <c r="H75" s="130"/>
      <c r="I75" s="130"/>
      <c r="J75" s="130"/>
      <c r="K75" s="130"/>
      <c r="L75" s="130">
        <v>0</v>
      </c>
      <c r="M75" s="132">
        <v>0</v>
      </c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3"/>
      <c r="Z75" s="134"/>
      <c r="AA75" s="130">
        <v>300</v>
      </c>
      <c r="AB75" s="130"/>
      <c r="AC75" s="130">
        <v>300</v>
      </c>
      <c r="AD75" s="130"/>
      <c r="AE75" s="130"/>
      <c r="AF75" s="130"/>
      <c r="AG75" s="130"/>
      <c r="AH75" s="130"/>
      <c r="AI75" s="130"/>
      <c r="AJ75" s="130"/>
      <c r="AK75" s="135"/>
      <c r="AL75" s="135"/>
      <c r="AM75" s="130"/>
      <c r="AN75" s="130"/>
      <c r="AO75" s="130"/>
      <c r="AP75" s="130"/>
      <c r="AQ75" s="130"/>
      <c r="AR75" s="130"/>
      <c r="AS75" s="130"/>
      <c r="AT75" s="130"/>
    </row>
    <row r="76" spans="1:46">
      <c r="A76" s="129">
        <v>60</v>
      </c>
      <c r="B76" s="130" t="s">
        <v>281</v>
      </c>
      <c r="C76" s="130"/>
      <c r="D76" s="130">
        <v>1</v>
      </c>
      <c r="E76" s="130"/>
      <c r="F76" s="130">
        <v>0.3</v>
      </c>
      <c r="G76" s="130"/>
      <c r="H76" s="130"/>
      <c r="I76" s="130"/>
      <c r="J76" s="130"/>
      <c r="K76" s="130"/>
      <c r="L76" s="130">
        <v>0</v>
      </c>
      <c r="M76" s="132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3"/>
      <c r="Z76" s="134"/>
      <c r="AA76" s="130">
        <v>0</v>
      </c>
      <c r="AB76" s="130"/>
      <c r="AC76" s="130"/>
      <c r="AD76" s="130"/>
      <c r="AE76" s="130"/>
      <c r="AF76" s="130"/>
      <c r="AG76" s="130"/>
      <c r="AH76" s="130"/>
      <c r="AI76" s="130"/>
      <c r="AJ76" s="130" t="s">
        <v>211</v>
      </c>
      <c r="AK76" s="135">
        <v>0.02</v>
      </c>
      <c r="AL76" s="135">
        <v>0.08</v>
      </c>
      <c r="AM76" s="130"/>
      <c r="AN76" s="130"/>
      <c r="AO76" s="130"/>
      <c r="AP76" s="130"/>
      <c r="AQ76" s="130"/>
      <c r="AR76" s="130"/>
      <c r="AS76" s="130"/>
      <c r="AT76" s="130"/>
    </row>
    <row r="77" spans="1:46">
      <c r="A77" s="129">
        <v>61</v>
      </c>
      <c r="B77" s="130" t="s">
        <v>282</v>
      </c>
      <c r="C77" s="130">
        <v>495</v>
      </c>
      <c r="D77" s="130">
        <v>70</v>
      </c>
      <c r="E77" s="130">
        <v>3.5</v>
      </c>
      <c r="F77" s="130">
        <v>2.5</v>
      </c>
      <c r="G77" s="130"/>
      <c r="H77" s="130"/>
      <c r="I77" s="130"/>
      <c r="J77" s="130"/>
      <c r="K77" s="130"/>
      <c r="L77" s="130">
        <v>0</v>
      </c>
      <c r="M77" s="132">
        <v>0</v>
      </c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3"/>
      <c r="Z77" s="134"/>
      <c r="AA77" s="130">
        <v>0</v>
      </c>
      <c r="AB77" s="130"/>
      <c r="AC77" s="130"/>
      <c r="AD77" s="130" t="s">
        <v>283</v>
      </c>
      <c r="AE77" s="130" t="s">
        <v>245</v>
      </c>
      <c r="AF77" s="130" t="s">
        <v>283</v>
      </c>
      <c r="AG77" s="130">
        <v>20</v>
      </c>
      <c r="AH77" s="130"/>
      <c r="AI77" s="130">
        <v>1500</v>
      </c>
      <c r="AJ77" s="130"/>
      <c r="AK77" s="135"/>
      <c r="AL77" s="135"/>
      <c r="AM77" s="130"/>
      <c r="AN77" s="130"/>
      <c r="AO77" s="130"/>
      <c r="AP77" s="130"/>
      <c r="AQ77" s="130"/>
      <c r="AR77" s="130"/>
      <c r="AS77" s="130"/>
      <c r="AT77" s="130"/>
    </row>
    <row r="78" spans="1:46">
      <c r="A78" s="129">
        <v>62</v>
      </c>
      <c r="B78" s="130" t="s">
        <v>284</v>
      </c>
      <c r="C78" s="130">
        <v>1450</v>
      </c>
      <c r="D78" s="130">
        <v>125</v>
      </c>
      <c r="E78" s="130">
        <v>6</v>
      </c>
      <c r="F78" s="130">
        <v>2.5</v>
      </c>
      <c r="G78" s="130"/>
      <c r="H78" s="130"/>
      <c r="I78" s="130"/>
      <c r="J78" s="130">
        <v>1</v>
      </c>
      <c r="K78" s="130"/>
      <c r="L78" s="130">
        <v>1</v>
      </c>
      <c r="M78" s="132">
        <v>7.0000000000000007E-2</v>
      </c>
      <c r="N78" s="130">
        <v>173</v>
      </c>
      <c r="O78" s="130">
        <v>1.4</v>
      </c>
      <c r="P78" s="130">
        <v>1.6</v>
      </c>
      <c r="Q78" s="130">
        <v>1.6</v>
      </c>
      <c r="R78" s="130">
        <v>2.4</v>
      </c>
      <c r="S78" s="130">
        <v>2.7</v>
      </c>
      <c r="T78" s="130">
        <v>3</v>
      </c>
      <c r="U78" s="130">
        <v>3.7</v>
      </c>
      <c r="V78" s="130">
        <v>4.7</v>
      </c>
      <c r="W78" s="130">
        <v>5.0999999999999996</v>
      </c>
      <c r="X78" s="130">
        <v>4.4000000000000004</v>
      </c>
      <c r="Y78" s="133">
        <v>3.7</v>
      </c>
      <c r="Z78" s="134">
        <v>2100</v>
      </c>
      <c r="AA78" s="130">
        <v>0</v>
      </c>
      <c r="AB78" s="130"/>
      <c r="AC78" s="130"/>
      <c r="AD78" s="130"/>
      <c r="AE78" s="130"/>
      <c r="AF78" s="130"/>
      <c r="AG78" s="130"/>
      <c r="AH78" s="130"/>
      <c r="AI78" s="130"/>
      <c r="AJ78" s="130"/>
      <c r="AK78" s="135"/>
      <c r="AL78" s="135"/>
      <c r="AM78" s="130"/>
      <c r="AN78" s="130"/>
      <c r="AO78" s="130"/>
      <c r="AP78" s="130"/>
      <c r="AQ78" s="130"/>
      <c r="AR78" s="130"/>
      <c r="AS78" s="130"/>
      <c r="AT78" s="130"/>
    </row>
    <row r="79" spans="1:46">
      <c r="A79" s="129">
        <v>63</v>
      </c>
      <c r="B79" s="130" t="s">
        <v>502</v>
      </c>
      <c r="C79" s="130">
        <v>250</v>
      </c>
      <c r="D79" s="130">
        <v>10</v>
      </c>
      <c r="E79" s="130">
        <v>2</v>
      </c>
      <c r="F79" s="130">
        <v>0.5</v>
      </c>
      <c r="G79" s="130"/>
      <c r="H79" s="130"/>
      <c r="I79" s="130">
        <v>1</v>
      </c>
      <c r="J79" s="130"/>
      <c r="K79" s="130"/>
      <c r="L79" s="130">
        <v>0</v>
      </c>
      <c r="M79" s="132">
        <v>0</v>
      </c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3"/>
      <c r="Z79" s="134"/>
      <c r="AA79" s="130">
        <v>0</v>
      </c>
      <c r="AB79" s="130"/>
      <c r="AC79" s="130"/>
      <c r="AD79" s="130"/>
      <c r="AE79" s="130"/>
      <c r="AF79" s="130"/>
      <c r="AG79" s="130"/>
      <c r="AH79" s="130"/>
      <c r="AI79" s="130"/>
      <c r="AJ79" s="130" t="s">
        <v>211</v>
      </c>
      <c r="AK79" s="135"/>
      <c r="AL79" s="135"/>
      <c r="AM79" s="130">
        <v>150</v>
      </c>
      <c r="AN79" s="130"/>
      <c r="AO79" s="130"/>
      <c r="AP79" s="130"/>
      <c r="AQ79" s="130"/>
      <c r="AR79" s="130"/>
      <c r="AS79" s="130"/>
      <c r="AT79" s="130"/>
    </row>
    <row r="80" spans="1:46">
      <c r="A80" s="129">
        <v>64</v>
      </c>
      <c r="B80" s="130" t="s">
        <v>285</v>
      </c>
      <c r="C80" s="130">
        <v>650</v>
      </c>
      <c r="D80" s="130">
        <v>95</v>
      </c>
      <c r="E80" s="130">
        <v>3.5</v>
      </c>
      <c r="F80" s="130">
        <v>1.5</v>
      </c>
      <c r="G80" s="130"/>
      <c r="H80" s="130"/>
      <c r="I80" s="130">
        <v>1</v>
      </c>
      <c r="J80" s="130">
        <v>1</v>
      </c>
      <c r="K80" s="130"/>
      <c r="L80" s="130">
        <v>1</v>
      </c>
      <c r="M80" s="132">
        <v>0.15</v>
      </c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3"/>
      <c r="Z80" s="134"/>
      <c r="AA80" s="130">
        <v>0</v>
      </c>
      <c r="AB80" s="130"/>
      <c r="AC80" s="130"/>
      <c r="AD80" s="130"/>
      <c r="AE80" s="130"/>
      <c r="AF80" s="130"/>
      <c r="AG80" s="130"/>
      <c r="AH80" s="130"/>
      <c r="AI80" s="130"/>
      <c r="AJ80" s="130"/>
      <c r="AK80" s="135"/>
      <c r="AL80" s="135"/>
      <c r="AM80" s="130"/>
      <c r="AN80" s="130"/>
      <c r="AO80" s="130"/>
      <c r="AP80" s="130"/>
      <c r="AQ80" s="130"/>
      <c r="AR80" s="130"/>
      <c r="AS80" s="130"/>
      <c r="AT80" s="130"/>
    </row>
    <row r="81" spans="1:46">
      <c r="A81" s="129">
        <v>65</v>
      </c>
      <c r="B81" s="130" t="s">
        <v>286</v>
      </c>
      <c r="C81" s="130">
        <v>450</v>
      </c>
      <c r="D81" s="130">
        <v>50</v>
      </c>
      <c r="E81" s="130">
        <v>7</v>
      </c>
      <c r="F81" s="130"/>
      <c r="G81" s="130">
        <v>0.5</v>
      </c>
      <c r="H81" s="130"/>
      <c r="I81" s="130"/>
      <c r="J81" s="130"/>
      <c r="K81" s="130"/>
      <c r="L81" s="130">
        <v>0</v>
      </c>
      <c r="M81" s="132">
        <v>0</v>
      </c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3"/>
      <c r="Z81" s="134"/>
      <c r="AA81" s="130">
        <v>0</v>
      </c>
      <c r="AB81" s="130"/>
      <c r="AC81" s="130"/>
      <c r="AD81" s="130" t="s">
        <v>197</v>
      </c>
      <c r="AE81" s="130" t="s">
        <v>245</v>
      </c>
      <c r="AF81" s="130" t="s">
        <v>198</v>
      </c>
      <c r="AG81" s="130">
        <v>20</v>
      </c>
      <c r="AH81" s="130"/>
      <c r="AI81" s="130">
        <v>1600</v>
      </c>
      <c r="AJ81" s="130"/>
      <c r="AK81" s="135"/>
      <c r="AL81" s="135"/>
      <c r="AM81" s="130"/>
      <c r="AN81" s="130"/>
      <c r="AO81" s="130"/>
      <c r="AP81" s="130"/>
      <c r="AQ81" s="130"/>
      <c r="AR81" s="130"/>
      <c r="AS81" s="130"/>
      <c r="AT81" s="130"/>
    </row>
    <row r="82" spans="1:46">
      <c r="A82" s="129">
        <v>66</v>
      </c>
      <c r="B82" s="130" t="s">
        <v>287</v>
      </c>
      <c r="C82" s="130">
        <v>100</v>
      </c>
      <c r="D82" s="130">
        <v>70</v>
      </c>
      <c r="E82" s="130">
        <v>2</v>
      </c>
      <c r="F82" s="130">
        <v>1.5</v>
      </c>
      <c r="G82" s="130"/>
      <c r="H82" s="130"/>
      <c r="I82" s="130"/>
      <c r="J82" s="130"/>
      <c r="K82" s="130"/>
      <c r="L82" s="130">
        <v>0</v>
      </c>
      <c r="M82" s="132">
        <v>0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3"/>
      <c r="Z82" s="134"/>
      <c r="AA82" s="130">
        <v>0</v>
      </c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</row>
    <row r="83" spans="1:46">
      <c r="A83" s="129">
        <v>67</v>
      </c>
      <c r="B83" s="130" t="s">
        <v>288</v>
      </c>
      <c r="C83" s="130">
        <v>600</v>
      </c>
      <c r="D83" s="130">
        <v>100</v>
      </c>
      <c r="E83" s="130">
        <v>5</v>
      </c>
      <c r="F83" s="130"/>
      <c r="G83" s="130">
        <v>1.5</v>
      </c>
      <c r="H83" s="130"/>
      <c r="I83" s="130"/>
      <c r="J83" s="130">
        <v>1</v>
      </c>
      <c r="K83" s="130"/>
      <c r="L83" s="130">
        <v>1</v>
      </c>
      <c r="M83" s="132">
        <v>0.17</v>
      </c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3"/>
      <c r="Z83" s="134"/>
      <c r="AA83" s="130">
        <v>0</v>
      </c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</row>
    <row r="84" spans="1:46">
      <c r="A84" s="129">
        <v>68</v>
      </c>
      <c r="B84" s="130" t="s">
        <v>289</v>
      </c>
      <c r="C84" s="130">
        <v>220</v>
      </c>
      <c r="D84" s="130">
        <v>70</v>
      </c>
      <c r="E84" s="130">
        <v>2</v>
      </c>
      <c r="F84" s="130">
        <v>1.5</v>
      </c>
      <c r="G84" s="130"/>
      <c r="H84" s="130"/>
      <c r="I84" s="130"/>
      <c r="J84" s="130"/>
      <c r="K84" s="130"/>
      <c r="L84" s="130">
        <v>0</v>
      </c>
      <c r="M84" s="132">
        <v>0</v>
      </c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3"/>
      <c r="Z84" s="134"/>
      <c r="AA84" s="130">
        <v>0</v>
      </c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</row>
    <row r="85" spans="1:46">
      <c r="A85" s="129">
        <v>69</v>
      </c>
      <c r="B85" s="130" t="s">
        <v>290</v>
      </c>
      <c r="C85" s="130">
        <v>475</v>
      </c>
      <c r="D85" s="130">
        <v>100</v>
      </c>
      <c r="E85" s="130">
        <v>4</v>
      </c>
      <c r="F85" s="130">
        <v>2</v>
      </c>
      <c r="G85" s="130"/>
      <c r="H85" s="130"/>
      <c r="I85" s="130"/>
      <c r="J85" s="130"/>
      <c r="K85" s="130"/>
      <c r="L85" s="130">
        <v>0</v>
      </c>
      <c r="M85" s="132">
        <v>0</v>
      </c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3"/>
      <c r="Z85" s="134"/>
      <c r="AA85" s="130">
        <v>0</v>
      </c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</row>
    <row r="86" spans="1:46">
      <c r="A86" s="129">
        <v>70</v>
      </c>
      <c r="B86" s="130" t="s">
        <v>291</v>
      </c>
      <c r="C86" s="130">
        <v>700</v>
      </c>
      <c r="D86" s="130">
        <v>100</v>
      </c>
      <c r="E86" s="130">
        <v>2.5</v>
      </c>
      <c r="F86" s="130">
        <v>2</v>
      </c>
      <c r="G86" s="130"/>
      <c r="H86" s="130"/>
      <c r="I86" s="130"/>
      <c r="J86" s="130"/>
      <c r="K86" s="130"/>
      <c r="L86" s="130">
        <v>0</v>
      </c>
      <c r="M86" s="132">
        <v>0</v>
      </c>
      <c r="N86" s="130">
        <v>145</v>
      </c>
      <c r="O86" s="130">
        <v>2</v>
      </c>
      <c r="P86" s="130">
        <v>2.9</v>
      </c>
      <c r="Q86" s="130">
        <v>3.3</v>
      </c>
      <c r="R86" s="130">
        <v>3.8</v>
      </c>
      <c r="S86" s="130">
        <v>3.3</v>
      </c>
      <c r="T86" s="130">
        <v>3.6</v>
      </c>
      <c r="U86" s="130">
        <v>3.5</v>
      </c>
      <c r="V86" s="130">
        <v>3.5</v>
      </c>
      <c r="W86" s="130">
        <v>3.4</v>
      </c>
      <c r="X86" s="130">
        <v>3.1</v>
      </c>
      <c r="Y86" s="133">
        <v>3.8</v>
      </c>
      <c r="Z86" s="134">
        <v>1100</v>
      </c>
      <c r="AA86" s="130">
        <v>0</v>
      </c>
      <c r="AB86" s="130"/>
      <c r="AC86" s="130"/>
      <c r="AD86" s="130" t="s">
        <v>197</v>
      </c>
      <c r="AE86" s="130" t="s">
        <v>198</v>
      </c>
      <c r="AF86" s="130" t="s">
        <v>283</v>
      </c>
      <c r="AG86" s="130">
        <v>19</v>
      </c>
      <c r="AH86" s="130"/>
      <c r="AI86" s="130">
        <v>1645</v>
      </c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</row>
    <row r="87" spans="1:46">
      <c r="A87" s="129">
        <v>71</v>
      </c>
      <c r="B87" s="130" t="s">
        <v>292</v>
      </c>
      <c r="C87" s="130">
        <v>560</v>
      </c>
      <c r="D87" s="130">
        <v>100</v>
      </c>
      <c r="E87" s="130">
        <v>4</v>
      </c>
      <c r="F87" s="130">
        <v>2</v>
      </c>
      <c r="G87" s="130"/>
      <c r="H87" s="130"/>
      <c r="I87" s="130">
        <v>2</v>
      </c>
      <c r="J87" s="130"/>
      <c r="K87" s="130"/>
      <c r="L87" s="130">
        <v>0</v>
      </c>
      <c r="M87" s="132">
        <v>0</v>
      </c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3"/>
      <c r="Z87" s="134"/>
      <c r="AA87" s="130">
        <v>0</v>
      </c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</row>
    <row r="88" spans="1:46">
      <c r="A88" s="129">
        <v>72</v>
      </c>
      <c r="B88" s="130" t="s">
        <v>293</v>
      </c>
      <c r="C88" s="130">
        <v>850</v>
      </c>
      <c r="D88" s="130">
        <v>100</v>
      </c>
      <c r="E88" s="130">
        <v>4</v>
      </c>
      <c r="F88" s="130">
        <v>2.5</v>
      </c>
      <c r="G88" s="130"/>
      <c r="H88" s="130"/>
      <c r="I88" s="130">
        <v>1</v>
      </c>
      <c r="J88" s="130"/>
      <c r="K88" s="130"/>
      <c r="L88" s="130">
        <v>0</v>
      </c>
      <c r="M88" s="132">
        <v>0</v>
      </c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3"/>
      <c r="Z88" s="134"/>
      <c r="AA88" s="130">
        <v>0</v>
      </c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</row>
    <row r="89" spans="1:46">
      <c r="A89" s="129">
        <v>73</v>
      </c>
      <c r="B89" s="130" t="s">
        <v>294</v>
      </c>
      <c r="C89" s="130">
        <v>310</v>
      </c>
      <c r="D89" s="130">
        <v>90</v>
      </c>
      <c r="E89" s="130">
        <v>3.5</v>
      </c>
      <c r="F89" s="130">
        <v>2</v>
      </c>
      <c r="G89" s="130"/>
      <c r="H89" s="130"/>
      <c r="I89" s="130"/>
      <c r="J89" s="130"/>
      <c r="K89" s="130">
        <v>1</v>
      </c>
      <c r="L89" s="130">
        <v>1</v>
      </c>
      <c r="M89" s="132">
        <v>0.32</v>
      </c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3"/>
      <c r="Z89" s="134"/>
      <c r="AA89" s="130">
        <v>0</v>
      </c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</row>
    <row r="90" spans="1:46">
      <c r="A90" s="129">
        <v>74</v>
      </c>
      <c r="B90" s="130" t="s">
        <v>295</v>
      </c>
      <c r="C90" s="130">
        <v>1080</v>
      </c>
      <c r="D90" s="130">
        <v>110</v>
      </c>
      <c r="E90" s="130">
        <v>2</v>
      </c>
      <c r="F90" s="130">
        <v>1</v>
      </c>
      <c r="G90" s="130"/>
      <c r="H90" s="130"/>
      <c r="I90" s="130">
        <v>3</v>
      </c>
      <c r="J90" s="130">
        <v>3</v>
      </c>
      <c r="K90" s="130">
        <v>1</v>
      </c>
      <c r="L90" s="130">
        <v>4</v>
      </c>
      <c r="M90" s="132">
        <v>0.37</v>
      </c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3"/>
      <c r="Z90" s="134"/>
      <c r="AA90" s="130">
        <v>0</v>
      </c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</row>
    <row r="91" spans="1:46">
      <c r="A91" s="129">
        <v>75</v>
      </c>
      <c r="B91" s="130" t="s">
        <v>296</v>
      </c>
      <c r="C91" s="130">
        <v>560</v>
      </c>
      <c r="D91" s="130">
        <v>85</v>
      </c>
      <c r="E91" s="130">
        <v>6</v>
      </c>
      <c r="F91" s="130"/>
      <c r="G91" s="130">
        <v>2</v>
      </c>
      <c r="H91" s="130"/>
      <c r="I91" s="130"/>
      <c r="J91" s="130"/>
      <c r="K91" s="130"/>
      <c r="L91" s="130">
        <v>0</v>
      </c>
      <c r="M91" s="132">
        <v>0</v>
      </c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3"/>
      <c r="Z91" s="134"/>
      <c r="AA91" s="130">
        <v>0</v>
      </c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</row>
    <row r="92" spans="1:46">
      <c r="A92" s="129">
        <v>76</v>
      </c>
      <c r="B92" s="130" t="s">
        <v>503</v>
      </c>
      <c r="C92" s="130">
        <v>375</v>
      </c>
      <c r="D92" s="130">
        <v>20</v>
      </c>
      <c r="E92" s="130">
        <v>3.5</v>
      </c>
      <c r="F92" s="130">
        <v>2.5</v>
      </c>
      <c r="G92" s="130"/>
      <c r="H92" s="130"/>
      <c r="I92" s="130"/>
      <c r="J92" s="130"/>
      <c r="K92" s="130">
        <v>2</v>
      </c>
      <c r="L92" s="130">
        <v>42</v>
      </c>
      <c r="M92" s="132">
        <v>11.2</v>
      </c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3"/>
      <c r="Z92" s="134"/>
      <c r="AA92" s="130">
        <v>0</v>
      </c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</row>
    <row r="93" spans="1:46">
      <c r="A93" s="129"/>
      <c r="B93" s="130" t="s">
        <v>504</v>
      </c>
      <c r="C93" s="130"/>
      <c r="D93" s="130"/>
      <c r="E93" s="130"/>
      <c r="F93" s="130"/>
      <c r="G93" s="130"/>
      <c r="H93" s="130"/>
      <c r="I93" s="130">
        <v>50</v>
      </c>
      <c r="J93" s="130">
        <v>20</v>
      </c>
      <c r="K93" s="130">
        <v>20</v>
      </c>
      <c r="L93" s="130">
        <v>40</v>
      </c>
      <c r="M93" s="132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3"/>
      <c r="Z93" s="134"/>
      <c r="AA93" s="130">
        <v>0</v>
      </c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</row>
    <row r="94" spans="1:46">
      <c r="A94" s="129">
        <v>77</v>
      </c>
      <c r="B94" s="130" t="s">
        <v>297</v>
      </c>
      <c r="C94" s="130">
        <v>250</v>
      </c>
      <c r="D94" s="130">
        <v>80</v>
      </c>
      <c r="E94" s="130">
        <v>3</v>
      </c>
      <c r="F94" s="130">
        <v>2.5</v>
      </c>
      <c r="G94" s="130"/>
      <c r="H94" s="130"/>
      <c r="I94" s="130"/>
      <c r="J94" s="130"/>
      <c r="K94" s="130"/>
      <c r="L94" s="130">
        <v>0</v>
      </c>
      <c r="M94" s="132">
        <v>0</v>
      </c>
      <c r="N94" s="130">
        <v>110</v>
      </c>
      <c r="O94" s="130">
        <v>3.2</v>
      </c>
      <c r="P94" s="130">
        <v>3.9</v>
      </c>
      <c r="Q94" s="130">
        <v>4.2</v>
      </c>
      <c r="R94" s="130">
        <v>4.0999999999999996</v>
      </c>
      <c r="S94" s="130">
        <v>3.9</v>
      </c>
      <c r="T94" s="130">
        <v>3.2</v>
      </c>
      <c r="U94" s="130">
        <v>3</v>
      </c>
      <c r="V94" s="130">
        <v>1.6</v>
      </c>
      <c r="W94" s="130">
        <v>1.9</v>
      </c>
      <c r="X94" s="130">
        <v>2</v>
      </c>
      <c r="Y94" s="133">
        <v>4.2</v>
      </c>
      <c r="Z94" s="134">
        <v>750</v>
      </c>
      <c r="AA94" s="130">
        <v>0</v>
      </c>
      <c r="AB94" s="130"/>
      <c r="AC94" s="130"/>
      <c r="AD94" s="130" t="s">
        <v>197</v>
      </c>
      <c r="AE94" s="130" t="s">
        <v>245</v>
      </c>
      <c r="AF94" s="130" t="s">
        <v>198</v>
      </c>
      <c r="AG94" s="130">
        <v>19</v>
      </c>
      <c r="AH94" s="130"/>
      <c r="AI94" s="130">
        <v>1100</v>
      </c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</row>
    <row r="95" spans="1:46">
      <c r="A95" s="129">
        <v>78</v>
      </c>
      <c r="B95" s="130" t="s">
        <v>298</v>
      </c>
      <c r="C95" s="130">
        <v>150</v>
      </c>
      <c r="D95" s="130">
        <v>70</v>
      </c>
      <c r="E95" s="130">
        <v>7</v>
      </c>
      <c r="F95" s="130"/>
      <c r="G95" s="130">
        <v>2</v>
      </c>
      <c r="H95" s="130"/>
      <c r="I95" s="130"/>
      <c r="J95" s="130"/>
      <c r="K95" s="130"/>
      <c r="L95" s="130">
        <v>0</v>
      </c>
      <c r="M95" s="132">
        <v>0</v>
      </c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3"/>
      <c r="Z95" s="134"/>
      <c r="AA95" s="130">
        <v>0</v>
      </c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</row>
    <row r="96" spans="1:46">
      <c r="A96" s="129">
        <v>79</v>
      </c>
      <c r="B96" s="130" t="s">
        <v>299</v>
      </c>
      <c r="C96" s="130">
        <v>650</v>
      </c>
      <c r="D96" s="130">
        <v>80</v>
      </c>
      <c r="E96" s="130">
        <v>9</v>
      </c>
      <c r="F96" s="130"/>
      <c r="G96" s="130">
        <v>1.5</v>
      </c>
      <c r="H96" s="130"/>
      <c r="I96" s="130">
        <v>4</v>
      </c>
      <c r="J96" s="130">
        <v>1</v>
      </c>
      <c r="K96" s="130"/>
      <c r="L96" s="130">
        <v>1</v>
      </c>
      <c r="M96" s="132">
        <v>0.15</v>
      </c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3"/>
      <c r="Z96" s="134"/>
      <c r="AA96" s="130">
        <v>0</v>
      </c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</row>
    <row r="97" spans="1:46">
      <c r="A97" s="129">
        <v>80</v>
      </c>
      <c r="B97" s="130" t="s">
        <v>300</v>
      </c>
      <c r="C97" s="130">
        <v>210</v>
      </c>
      <c r="D97" s="130">
        <v>70</v>
      </c>
      <c r="E97" s="130">
        <v>1.5</v>
      </c>
      <c r="F97" s="130">
        <v>1</v>
      </c>
      <c r="G97" s="130"/>
      <c r="H97" s="130"/>
      <c r="I97" s="130"/>
      <c r="J97" s="130"/>
      <c r="K97" s="130"/>
      <c r="L97" s="130">
        <v>3</v>
      </c>
      <c r="M97" s="132">
        <v>1.43</v>
      </c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3"/>
      <c r="Z97" s="134"/>
      <c r="AA97" s="130">
        <v>0</v>
      </c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</row>
    <row r="98" spans="1:46">
      <c r="A98" s="129"/>
      <c r="B98" s="130" t="s">
        <v>505</v>
      </c>
      <c r="C98" s="130"/>
      <c r="D98" s="130"/>
      <c r="E98" s="130"/>
      <c r="F98" s="130"/>
      <c r="G98" s="130"/>
      <c r="H98" s="130"/>
      <c r="I98" s="130">
        <v>10</v>
      </c>
      <c r="J98" s="130">
        <v>3</v>
      </c>
      <c r="K98" s="130"/>
      <c r="L98" s="130">
        <v>3</v>
      </c>
      <c r="M98" s="132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3"/>
      <c r="Z98" s="134"/>
      <c r="AA98" s="130">
        <v>0</v>
      </c>
      <c r="AB98" s="130"/>
      <c r="AC98" s="130"/>
      <c r="AD98" s="130"/>
      <c r="AE98" s="130"/>
      <c r="AF98" s="130"/>
      <c r="AG98" s="130"/>
      <c r="AH98" s="130"/>
      <c r="AI98" s="130"/>
      <c r="AJ98" s="130"/>
      <c r="AK98" s="135"/>
      <c r="AL98" s="135"/>
      <c r="AM98" s="130"/>
      <c r="AN98" s="130"/>
      <c r="AO98" s="130"/>
      <c r="AP98" s="130"/>
      <c r="AQ98" s="130"/>
      <c r="AR98" s="130"/>
      <c r="AS98" s="130"/>
      <c r="AT98" s="130"/>
    </row>
    <row r="99" spans="1:46">
      <c r="A99" s="129">
        <v>81</v>
      </c>
      <c r="B99" s="130" t="s">
        <v>506</v>
      </c>
      <c r="C99" s="130">
        <v>550</v>
      </c>
      <c r="D99" s="130">
        <v>45</v>
      </c>
      <c r="E99" s="130">
        <v>4</v>
      </c>
      <c r="F99" s="130">
        <v>1.5</v>
      </c>
      <c r="G99" s="130"/>
      <c r="H99" s="130"/>
      <c r="I99" s="130"/>
      <c r="J99" s="130">
        <v>2</v>
      </c>
      <c r="K99" s="130"/>
      <c r="L99" s="130">
        <v>2</v>
      </c>
      <c r="M99" s="132">
        <v>0.36</v>
      </c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3"/>
      <c r="Z99" s="134"/>
      <c r="AA99" s="130">
        <v>0</v>
      </c>
      <c r="AB99" s="130"/>
      <c r="AC99" s="130"/>
      <c r="AD99" s="130"/>
      <c r="AE99" s="130"/>
      <c r="AF99" s="130"/>
      <c r="AG99" s="130"/>
      <c r="AH99" s="130"/>
      <c r="AI99" s="130"/>
      <c r="AJ99" s="130"/>
      <c r="AK99" s="135"/>
      <c r="AL99" s="135"/>
      <c r="AM99" s="130"/>
      <c r="AN99" s="130"/>
      <c r="AO99" s="130"/>
      <c r="AP99" s="130"/>
      <c r="AQ99" s="130"/>
      <c r="AR99" s="130"/>
      <c r="AS99" s="130"/>
      <c r="AT99" s="130"/>
    </row>
    <row r="100" spans="1:46">
      <c r="A100" s="129">
        <v>82</v>
      </c>
      <c r="B100" s="130" t="s">
        <v>301</v>
      </c>
      <c r="C100" s="130">
        <v>500</v>
      </c>
      <c r="D100" s="130">
        <v>40</v>
      </c>
      <c r="E100" s="130">
        <v>6</v>
      </c>
      <c r="F100" s="130"/>
      <c r="G100" s="130">
        <v>1</v>
      </c>
      <c r="H100" s="130"/>
      <c r="I100" s="130"/>
      <c r="J100" s="130"/>
      <c r="K100" s="130"/>
      <c r="L100" s="130">
        <v>100</v>
      </c>
      <c r="M100" s="132">
        <v>20</v>
      </c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3"/>
      <c r="Z100" s="134"/>
      <c r="AA100" s="130">
        <v>150</v>
      </c>
      <c r="AB100" s="130">
        <v>150</v>
      </c>
      <c r="AC100" s="130"/>
      <c r="AD100" s="130" t="s">
        <v>197</v>
      </c>
      <c r="AE100" s="130" t="s">
        <v>245</v>
      </c>
      <c r="AF100" s="130" t="s">
        <v>232</v>
      </c>
      <c r="AG100" s="130">
        <v>19</v>
      </c>
      <c r="AH100" s="130"/>
      <c r="AI100" s="130">
        <v>1200</v>
      </c>
      <c r="AJ100" s="130"/>
      <c r="AK100" s="135"/>
      <c r="AL100" s="135"/>
      <c r="AM100" s="130"/>
      <c r="AN100" s="130"/>
      <c r="AO100" s="130"/>
      <c r="AP100" s="130"/>
      <c r="AQ100" s="130"/>
      <c r="AR100" s="130"/>
      <c r="AS100" s="130"/>
      <c r="AT100" s="130"/>
    </row>
    <row r="101" spans="1:46">
      <c r="A101" s="129"/>
      <c r="B101" s="130" t="s">
        <v>302</v>
      </c>
      <c r="C101" s="130"/>
      <c r="D101" s="130"/>
      <c r="E101" s="130"/>
      <c r="F101" s="130"/>
      <c r="G101" s="130"/>
      <c r="H101" s="130"/>
      <c r="I101" s="130">
        <v>100</v>
      </c>
      <c r="J101" s="130">
        <v>70</v>
      </c>
      <c r="K101" s="130">
        <v>30</v>
      </c>
      <c r="L101" s="130">
        <v>100</v>
      </c>
      <c r="M101" s="132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3"/>
      <c r="Z101" s="134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5"/>
      <c r="AL101" s="135"/>
      <c r="AM101" s="130"/>
      <c r="AN101" s="130"/>
      <c r="AO101" s="130"/>
      <c r="AP101" s="130"/>
      <c r="AQ101" s="130"/>
      <c r="AR101" s="130"/>
      <c r="AS101" s="130"/>
      <c r="AT101" s="130"/>
    </row>
    <row r="102" spans="1:46">
      <c r="A102" s="129">
        <v>83</v>
      </c>
      <c r="B102" s="130" t="s">
        <v>303</v>
      </c>
      <c r="C102" s="130">
        <v>430</v>
      </c>
      <c r="D102" s="130">
        <v>100</v>
      </c>
      <c r="E102" s="130">
        <v>2.5</v>
      </c>
      <c r="F102" s="130">
        <v>1.5</v>
      </c>
      <c r="G102" s="130"/>
      <c r="H102" s="130"/>
      <c r="I102" s="130"/>
      <c r="J102" s="130"/>
      <c r="K102" s="130"/>
      <c r="L102" s="130">
        <v>0</v>
      </c>
      <c r="M102" s="132">
        <v>0</v>
      </c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3"/>
      <c r="Z102" s="134"/>
      <c r="AA102" s="130">
        <v>300</v>
      </c>
      <c r="AB102" s="130">
        <v>300</v>
      </c>
      <c r="AC102" s="130"/>
      <c r="AD102" s="130"/>
      <c r="AE102" s="130"/>
      <c r="AF102" s="130"/>
      <c r="AG102" s="130"/>
      <c r="AH102" s="130"/>
      <c r="AI102" s="130"/>
      <c r="AJ102" s="130"/>
      <c r="AK102" s="135"/>
      <c r="AL102" s="135"/>
      <c r="AM102" s="130"/>
      <c r="AN102" s="130"/>
      <c r="AO102" s="130"/>
      <c r="AP102" s="130"/>
      <c r="AQ102" s="130"/>
      <c r="AR102" s="130"/>
      <c r="AS102" s="130"/>
      <c r="AT102" s="130"/>
    </row>
    <row r="103" spans="1:46">
      <c r="A103" s="129">
        <v>84</v>
      </c>
      <c r="B103" s="130" t="s">
        <v>304</v>
      </c>
      <c r="C103" s="130">
        <v>405</v>
      </c>
      <c r="D103" s="130">
        <v>75</v>
      </c>
      <c r="E103" s="130">
        <v>3</v>
      </c>
      <c r="F103" s="130">
        <v>2</v>
      </c>
      <c r="G103" s="130"/>
      <c r="H103" s="130"/>
      <c r="I103" s="130"/>
      <c r="J103" s="130"/>
      <c r="K103" s="130"/>
      <c r="L103" s="130">
        <v>0</v>
      </c>
      <c r="M103" s="132">
        <v>0</v>
      </c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3"/>
      <c r="Z103" s="134"/>
      <c r="AA103" s="130">
        <v>0</v>
      </c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5"/>
      <c r="AL103" s="135"/>
      <c r="AM103" s="130"/>
      <c r="AN103" s="130"/>
      <c r="AO103" s="130"/>
      <c r="AP103" s="130"/>
      <c r="AQ103" s="130"/>
      <c r="AR103" s="130"/>
      <c r="AS103" s="130"/>
      <c r="AT103" s="130"/>
    </row>
    <row r="104" spans="1:46">
      <c r="A104" s="129">
        <v>85</v>
      </c>
      <c r="B104" s="130" t="s">
        <v>305</v>
      </c>
      <c r="C104" s="130">
        <v>550</v>
      </c>
      <c r="D104" s="130">
        <v>70</v>
      </c>
      <c r="E104" s="130">
        <v>3</v>
      </c>
      <c r="F104" s="130">
        <v>2.5</v>
      </c>
      <c r="G104" s="130"/>
      <c r="H104" s="130"/>
      <c r="I104" s="130">
        <v>2</v>
      </c>
      <c r="J104" s="130"/>
      <c r="K104" s="130"/>
      <c r="L104" s="130">
        <v>0</v>
      </c>
      <c r="M104" s="132">
        <v>0</v>
      </c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3"/>
      <c r="Z104" s="134"/>
      <c r="AA104" s="130">
        <v>0</v>
      </c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5"/>
      <c r="AL104" s="135"/>
      <c r="AM104" s="130"/>
      <c r="AN104" s="130"/>
      <c r="AO104" s="130"/>
      <c r="AP104" s="130"/>
      <c r="AQ104" s="130"/>
      <c r="AR104" s="130"/>
      <c r="AS104" s="130"/>
      <c r="AT104" s="130"/>
    </row>
    <row r="105" spans="1:46">
      <c r="A105" s="129">
        <v>86</v>
      </c>
      <c r="B105" s="130" t="s">
        <v>306</v>
      </c>
      <c r="C105" s="130">
        <v>1900</v>
      </c>
      <c r="D105" s="130">
        <v>90</v>
      </c>
      <c r="E105" s="130">
        <v>4</v>
      </c>
      <c r="F105" s="130">
        <v>1.5</v>
      </c>
      <c r="G105" s="130"/>
      <c r="H105" s="130"/>
      <c r="I105" s="130">
        <v>6</v>
      </c>
      <c r="J105" s="130"/>
      <c r="K105" s="130"/>
      <c r="L105" s="130">
        <v>0</v>
      </c>
      <c r="M105" s="132">
        <v>0</v>
      </c>
      <c r="N105" s="130">
        <v>130</v>
      </c>
      <c r="O105" s="130">
        <v>2.9</v>
      </c>
      <c r="P105" s="130">
        <v>3.3</v>
      </c>
      <c r="Q105" s="130">
        <v>4</v>
      </c>
      <c r="R105" s="130">
        <v>3.9</v>
      </c>
      <c r="S105" s="130">
        <v>3.4</v>
      </c>
      <c r="T105" s="130">
        <v>3.3</v>
      </c>
      <c r="U105" s="130">
        <v>2.8</v>
      </c>
      <c r="V105" s="130">
        <v>2.6</v>
      </c>
      <c r="W105" s="130">
        <v>2.5</v>
      </c>
      <c r="X105" s="130">
        <v>2.5</v>
      </c>
      <c r="Y105" s="133">
        <v>4.5</v>
      </c>
      <c r="Z105" s="134">
        <v>600</v>
      </c>
      <c r="AA105" s="130">
        <v>200</v>
      </c>
      <c r="AB105" s="130"/>
      <c r="AC105" s="130">
        <v>200</v>
      </c>
      <c r="AD105" s="130" t="s">
        <v>197</v>
      </c>
      <c r="AE105" s="130" t="s">
        <v>245</v>
      </c>
      <c r="AF105" s="130" t="s">
        <v>198</v>
      </c>
      <c r="AG105" s="130">
        <v>20</v>
      </c>
      <c r="AH105" s="130"/>
      <c r="AI105" s="130">
        <v>1330</v>
      </c>
      <c r="AJ105" s="130"/>
      <c r="AK105" s="135"/>
      <c r="AL105" s="135"/>
      <c r="AM105" s="130"/>
      <c r="AN105" s="130"/>
      <c r="AO105" s="130"/>
      <c r="AP105" s="130"/>
      <c r="AQ105" s="130"/>
      <c r="AR105" s="130"/>
      <c r="AS105" s="130"/>
      <c r="AT105" s="130"/>
    </row>
    <row r="106" spans="1:46">
      <c r="A106" s="129">
        <v>87</v>
      </c>
      <c r="B106" s="130" t="s">
        <v>307</v>
      </c>
      <c r="C106" s="130">
        <v>190</v>
      </c>
      <c r="D106" s="130">
        <v>80</v>
      </c>
      <c r="E106" s="130">
        <v>4</v>
      </c>
      <c r="F106" s="130">
        <v>2</v>
      </c>
      <c r="G106" s="130"/>
      <c r="H106" s="130"/>
      <c r="I106" s="130"/>
      <c r="J106" s="130"/>
      <c r="K106" s="130"/>
      <c r="L106" s="130">
        <v>0</v>
      </c>
      <c r="M106" s="132">
        <v>0</v>
      </c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3"/>
      <c r="Z106" s="134"/>
      <c r="AA106" s="130">
        <v>0</v>
      </c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5"/>
      <c r="AL106" s="135"/>
      <c r="AM106" s="130"/>
      <c r="AN106" s="130"/>
      <c r="AO106" s="130"/>
      <c r="AP106" s="130"/>
      <c r="AQ106" s="130"/>
      <c r="AR106" s="130"/>
      <c r="AS106" s="130"/>
      <c r="AT106" s="130"/>
    </row>
    <row r="107" spans="1:46">
      <c r="A107" s="129">
        <v>88</v>
      </c>
      <c r="B107" s="130" t="s">
        <v>308</v>
      </c>
      <c r="C107" s="130">
        <v>210</v>
      </c>
      <c r="D107" s="130">
        <v>85</v>
      </c>
      <c r="E107" s="130">
        <v>3.5</v>
      </c>
      <c r="F107" s="130">
        <v>1.5</v>
      </c>
      <c r="G107" s="130"/>
      <c r="H107" s="130"/>
      <c r="I107" s="130"/>
      <c r="J107" s="130"/>
      <c r="K107" s="130"/>
      <c r="L107" s="130">
        <v>0</v>
      </c>
      <c r="M107" s="132">
        <v>0</v>
      </c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3"/>
      <c r="Z107" s="134"/>
      <c r="AA107" s="130">
        <v>0</v>
      </c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5"/>
      <c r="AL107" s="135"/>
      <c r="AM107" s="130"/>
      <c r="AN107" s="130"/>
      <c r="AO107" s="130"/>
      <c r="AP107" s="130"/>
      <c r="AQ107" s="130"/>
      <c r="AR107" s="130"/>
      <c r="AS107" s="130"/>
      <c r="AT107" s="130"/>
    </row>
    <row r="108" spans="1:46">
      <c r="A108" s="129">
        <v>89</v>
      </c>
      <c r="B108" s="130" t="s">
        <v>507</v>
      </c>
      <c r="C108" s="136">
        <v>1780</v>
      </c>
      <c r="D108" s="134">
        <v>8</v>
      </c>
      <c r="E108" s="130">
        <v>5</v>
      </c>
      <c r="F108" s="130">
        <v>2</v>
      </c>
      <c r="G108" s="130"/>
      <c r="H108" s="130"/>
      <c r="I108" s="130">
        <v>6</v>
      </c>
      <c r="J108" s="130">
        <v>4</v>
      </c>
      <c r="K108" s="130"/>
      <c r="L108" s="130">
        <v>4</v>
      </c>
      <c r="M108" s="132">
        <v>0.22</v>
      </c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3"/>
      <c r="Z108" s="134"/>
      <c r="AA108" s="130">
        <v>0</v>
      </c>
      <c r="AB108" s="130"/>
      <c r="AC108" s="130"/>
      <c r="AD108" s="130"/>
      <c r="AE108" s="130"/>
      <c r="AF108" s="130"/>
      <c r="AG108" s="130">
        <v>20</v>
      </c>
      <c r="AH108" s="130">
        <v>21</v>
      </c>
      <c r="AI108" s="130">
        <v>1530</v>
      </c>
      <c r="AJ108" s="130"/>
      <c r="AK108" s="135"/>
      <c r="AL108" s="135"/>
      <c r="AM108" s="130">
        <v>1260</v>
      </c>
      <c r="AN108" s="130"/>
      <c r="AO108" s="130"/>
      <c r="AP108" s="130"/>
      <c r="AQ108" s="130"/>
      <c r="AR108" s="130"/>
      <c r="AS108" s="130"/>
      <c r="AT108" s="130"/>
    </row>
    <row r="109" spans="1:46">
      <c r="A109" s="129">
        <v>90</v>
      </c>
      <c r="B109" s="130" t="s">
        <v>309</v>
      </c>
      <c r="C109" s="118">
        <v>200</v>
      </c>
      <c r="D109" s="130">
        <v>4</v>
      </c>
      <c r="E109" s="130">
        <v>4</v>
      </c>
      <c r="F109" s="130">
        <v>2.5</v>
      </c>
      <c r="G109" s="130"/>
      <c r="H109" s="130"/>
      <c r="I109" s="130"/>
      <c r="J109" s="130"/>
      <c r="K109" s="130"/>
      <c r="L109" s="130">
        <v>0</v>
      </c>
      <c r="M109" s="132">
        <v>0</v>
      </c>
      <c r="N109" s="130">
        <v>160</v>
      </c>
      <c r="O109" s="130">
        <v>2.5</v>
      </c>
      <c r="P109" s="130">
        <v>3.4</v>
      </c>
      <c r="Q109" s="130">
        <v>3.5</v>
      </c>
      <c r="R109" s="130">
        <v>3.9</v>
      </c>
      <c r="S109" s="130">
        <v>4.0999999999999996</v>
      </c>
      <c r="T109" s="130">
        <v>4.4000000000000004</v>
      </c>
      <c r="U109" s="130">
        <v>4.3</v>
      </c>
      <c r="V109" s="130">
        <v>4.2</v>
      </c>
      <c r="W109" s="130">
        <v>3.8</v>
      </c>
      <c r="X109" s="130">
        <v>3</v>
      </c>
      <c r="Y109" s="133">
        <v>4.4000000000000004</v>
      </c>
      <c r="Z109" s="134">
        <v>1050</v>
      </c>
      <c r="AA109" s="130">
        <v>0</v>
      </c>
      <c r="AB109" s="130"/>
      <c r="AC109" s="130"/>
      <c r="AD109" s="130" t="s">
        <v>197</v>
      </c>
      <c r="AE109" s="130" t="s">
        <v>245</v>
      </c>
      <c r="AF109" s="130" t="s">
        <v>310</v>
      </c>
      <c r="AG109" s="130">
        <v>21</v>
      </c>
      <c r="AH109" s="130"/>
      <c r="AI109" s="130">
        <v>1530</v>
      </c>
      <c r="AJ109" s="130"/>
      <c r="AK109" s="135"/>
      <c r="AL109" s="135"/>
      <c r="AM109" s="130"/>
      <c r="AN109" s="130"/>
      <c r="AO109" s="130"/>
      <c r="AP109" s="130"/>
      <c r="AQ109" s="130"/>
      <c r="AR109" s="130"/>
      <c r="AS109" s="130"/>
      <c r="AT109" s="130"/>
    </row>
    <row r="110" spans="1:46">
      <c r="A110" s="129">
        <v>91</v>
      </c>
      <c r="B110" s="130" t="s">
        <v>311</v>
      </c>
      <c r="C110" s="130">
        <v>950</v>
      </c>
      <c r="D110" s="130">
        <v>115</v>
      </c>
      <c r="E110" s="130">
        <v>4</v>
      </c>
      <c r="F110" s="130">
        <v>1.5</v>
      </c>
      <c r="G110" s="130"/>
      <c r="H110" s="130"/>
      <c r="I110" s="130">
        <v>1</v>
      </c>
      <c r="J110" s="130">
        <v>1</v>
      </c>
      <c r="K110" s="130"/>
      <c r="L110" s="130">
        <v>1</v>
      </c>
      <c r="M110" s="132">
        <v>0.11</v>
      </c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3"/>
      <c r="Z110" s="134"/>
      <c r="AA110" s="130">
        <v>250</v>
      </c>
      <c r="AB110" s="130"/>
      <c r="AC110" s="130">
        <v>250</v>
      </c>
      <c r="AD110" s="130"/>
      <c r="AE110" s="130"/>
      <c r="AF110" s="130"/>
      <c r="AG110" s="130"/>
      <c r="AH110" s="130"/>
      <c r="AI110" s="130"/>
      <c r="AJ110" s="130"/>
      <c r="AK110" s="135"/>
      <c r="AL110" s="135"/>
      <c r="AM110" s="130"/>
      <c r="AN110" s="130"/>
      <c r="AO110" s="130"/>
      <c r="AP110" s="130"/>
      <c r="AQ110" s="130"/>
      <c r="AR110" s="130"/>
      <c r="AS110" s="130"/>
      <c r="AT110" s="130"/>
    </row>
    <row r="111" spans="1:46">
      <c r="A111" s="129">
        <v>92</v>
      </c>
      <c r="B111" s="130" t="s">
        <v>312</v>
      </c>
      <c r="C111" s="130">
        <v>625</v>
      </c>
      <c r="D111" s="130">
        <v>100</v>
      </c>
      <c r="E111" s="130">
        <v>3</v>
      </c>
      <c r="F111" s="130">
        <v>1.5</v>
      </c>
      <c r="G111" s="130"/>
      <c r="H111" s="130"/>
      <c r="I111" s="130"/>
      <c r="J111" s="130">
        <v>1</v>
      </c>
      <c r="K111" s="130">
        <v>1</v>
      </c>
      <c r="L111" s="130">
        <v>2</v>
      </c>
      <c r="M111" s="132">
        <v>0.32</v>
      </c>
      <c r="N111" s="130">
        <v>120</v>
      </c>
      <c r="O111" s="130">
        <v>1.8</v>
      </c>
      <c r="P111" s="130">
        <v>3</v>
      </c>
      <c r="Q111" s="130">
        <v>3.3</v>
      </c>
      <c r="R111" s="130">
        <v>3.9</v>
      </c>
      <c r="S111" s="130">
        <v>4.3</v>
      </c>
      <c r="T111" s="130">
        <v>4.4000000000000004</v>
      </c>
      <c r="U111" s="130">
        <v>4.3</v>
      </c>
      <c r="V111" s="130">
        <v>4.5</v>
      </c>
      <c r="W111" s="130">
        <v>4.4000000000000004</v>
      </c>
      <c r="X111" s="130">
        <v>2.7</v>
      </c>
      <c r="Y111" s="133">
        <v>4.8</v>
      </c>
      <c r="Z111" s="134">
        <v>1200</v>
      </c>
      <c r="AA111" s="130">
        <v>250</v>
      </c>
      <c r="AB111" s="130"/>
      <c r="AC111" s="130">
        <v>250</v>
      </c>
      <c r="AD111" s="130" t="s">
        <v>197</v>
      </c>
      <c r="AE111" s="130" t="s">
        <v>245</v>
      </c>
      <c r="AF111" s="130" t="s">
        <v>198</v>
      </c>
      <c r="AG111" s="130">
        <v>21</v>
      </c>
      <c r="AH111" s="130"/>
      <c r="AI111" s="130">
        <v>1630</v>
      </c>
      <c r="AJ111" s="130"/>
      <c r="AK111" s="135"/>
      <c r="AL111" s="135"/>
      <c r="AM111" s="130"/>
      <c r="AN111" s="130"/>
      <c r="AO111" s="130"/>
      <c r="AP111" s="130"/>
      <c r="AQ111" s="130"/>
      <c r="AR111" s="130"/>
      <c r="AS111" s="130"/>
      <c r="AT111" s="130"/>
    </row>
    <row r="112" spans="1:46">
      <c r="A112" s="129">
        <v>93</v>
      </c>
      <c r="B112" s="130" t="s">
        <v>313</v>
      </c>
      <c r="C112" s="130">
        <v>375</v>
      </c>
      <c r="D112" s="130">
        <v>80</v>
      </c>
      <c r="E112" s="130">
        <v>3.5</v>
      </c>
      <c r="F112" s="130">
        <v>1.5</v>
      </c>
      <c r="G112" s="130"/>
      <c r="H112" s="130"/>
      <c r="I112" s="130">
        <v>1</v>
      </c>
      <c r="J112" s="130">
        <v>2</v>
      </c>
      <c r="K112" s="130"/>
      <c r="L112" s="130">
        <v>2</v>
      </c>
      <c r="M112" s="132">
        <v>0.53</v>
      </c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3"/>
      <c r="Z112" s="134"/>
      <c r="AA112" s="130">
        <v>0</v>
      </c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5"/>
      <c r="AL112" s="135"/>
      <c r="AM112" s="130"/>
      <c r="AN112" s="130"/>
      <c r="AO112" s="130"/>
      <c r="AP112" s="130"/>
      <c r="AQ112" s="130"/>
      <c r="AR112" s="130"/>
      <c r="AS112" s="130"/>
      <c r="AT112" s="130"/>
    </row>
    <row r="113" spans="1:46">
      <c r="A113" s="129">
        <v>94</v>
      </c>
      <c r="B113" s="130" t="s">
        <v>314</v>
      </c>
      <c r="C113" s="130">
        <v>480</v>
      </c>
      <c r="D113" s="130">
        <v>80</v>
      </c>
      <c r="E113" s="130">
        <v>2</v>
      </c>
      <c r="F113" s="130">
        <v>1.5</v>
      </c>
      <c r="G113" s="130"/>
      <c r="H113" s="130"/>
      <c r="I113" s="130"/>
      <c r="J113" s="130"/>
      <c r="K113" s="130"/>
      <c r="L113" s="130">
        <v>0</v>
      </c>
      <c r="M113" s="132">
        <v>0</v>
      </c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3"/>
      <c r="Z113" s="134"/>
      <c r="AA113" s="130">
        <v>0</v>
      </c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5"/>
      <c r="AL113" s="135"/>
      <c r="AM113" s="130"/>
      <c r="AN113" s="130"/>
      <c r="AO113" s="130"/>
      <c r="AP113" s="130"/>
      <c r="AQ113" s="130"/>
      <c r="AR113" s="130"/>
      <c r="AS113" s="130"/>
      <c r="AT113" s="130"/>
    </row>
    <row r="114" spans="1:46">
      <c r="A114" s="129">
        <v>95</v>
      </c>
      <c r="B114" s="130" t="s">
        <v>508</v>
      </c>
      <c r="C114" s="130">
        <v>650</v>
      </c>
      <c r="D114" s="130">
        <v>5</v>
      </c>
      <c r="E114" s="130">
        <v>1</v>
      </c>
      <c r="F114" s="130">
        <v>0.5</v>
      </c>
      <c r="G114" s="130"/>
      <c r="H114" s="130"/>
      <c r="I114" s="130"/>
      <c r="J114" s="130"/>
      <c r="K114" s="130"/>
      <c r="L114" s="130">
        <v>0</v>
      </c>
      <c r="M114" s="132">
        <v>0</v>
      </c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3"/>
      <c r="Z114" s="134"/>
      <c r="AA114" s="130">
        <v>0</v>
      </c>
      <c r="AB114" s="130"/>
      <c r="AC114" s="130"/>
      <c r="AD114" s="130"/>
      <c r="AE114" s="130"/>
      <c r="AF114" s="130"/>
      <c r="AG114" s="130">
        <v>16</v>
      </c>
      <c r="AH114" s="130"/>
      <c r="AI114" s="130">
        <v>830</v>
      </c>
      <c r="AJ114" s="130" t="s">
        <v>211</v>
      </c>
      <c r="AK114" s="135">
        <v>0.02</v>
      </c>
      <c r="AL114" s="135"/>
      <c r="AM114" s="130">
        <v>300</v>
      </c>
      <c r="AN114" s="130"/>
      <c r="AO114" s="130"/>
      <c r="AP114" s="130"/>
      <c r="AQ114" s="130"/>
      <c r="AR114" s="130"/>
      <c r="AS114" s="130"/>
      <c r="AT114" s="130"/>
    </row>
    <row r="115" spans="1:46">
      <c r="A115" s="129">
        <v>96</v>
      </c>
      <c r="B115" s="130" t="s">
        <v>315</v>
      </c>
      <c r="C115" s="130">
        <v>356</v>
      </c>
      <c r="D115" s="130">
        <v>50</v>
      </c>
      <c r="E115" s="130">
        <v>1.5</v>
      </c>
      <c r="F115" s="130">
        <v>2</v>
      </c>
      <c r="G115" s="130"/>
      <c r="H115" s="130"/>
      <c r="I115" s="130"/>
      <c r="J115" s="130"/>
      <c r="K115" s="130"/>
      <c r="L115" s="130">
        <v>0</v>
      </c>
      <c r="M115" s="132">
        <v>0</v>
      </c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3"/>
      <c r="Z115" s="134"/>
      <c r="AA115" s="130">
        <v>0</v>
      </c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5"/>
      <c r="AL115" s="135"/>
      <c r="AM115" s="130"/>
      <c r="AN115" s="130"/>
      <c r="AO115" s="130"/>
      <c r="AP115" s="130"/>
      <c r="AQ115" s="130"/>
      <c r="AR115" s="130"/>
      <c r="AS115" s="130"/>
      <c r="AT115" s="130"/>
    </row>
    <row r="116" spans="1:46">
      <c r="A116" s="129">
        <v>97</v>
      </c>
      <c r="B116" s="130" t="s">
        <v>316</v>
      </c>
      <c r="C116" s="130">
        <v>475</v>
      </c>
      <c r="D116" s="130">
        <v>80</v>
      </c>
      <c r="E116" s="130">
        <v>2.5</v>
      </c>
      <c r="F116" s="130">
        <v>2</v>
      </c>
      <c r="G116" s="130"/>
      <c r="H116" s="130"/>
      <c r="I116" s="130">
        <v>3</v>
      </c>
      <c r="J116" s="130"/>
      <c r="K116" s="130"/>
      <c r="L116" s="130">
        <v>0</v>
      </c>
      <c r="M116" s="132">
        <v>0</v>
      </c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3"/>
      <c r="Z116" s="134"/>
      <c r="AA116" s="130">
        <v>0</v>
      </c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5"/>
      <c r="AL116" s="135"/>
      <c r="AM116" s="130"/>
      <c r="AN116" s="130"/>
      <c r="AO116" s="130"/>
      <c r="AP116" s="130"/>
      <c r="AQ116" s="130"/>
      <c r="AR116" s="130"/>
      <c r="AS116" s="130"/>
      <c r="AT116" s="130"/>
    </row>
    <row r="117" spans="1:46">
      <c r="A117" s="129">
        <v>98</v>
      </c>
      <c r="B117" s="130" t="s">
        <v>317</v>
      </c>
      <c r="C117" s="130">
        <v>660</v>
      </c>
      <c r="D117" s="130">
        <v>150</v>
      </c>
      <c r="E117" s="130">
        <v>2.8</v>
      </c>
      <c r="F117" s="130">
        <v>2</v>
      </c>
      <c r="G117" s="130"/>
      <c r="H117" s="130"/>
      <c r="I117" s="130">
        <v>3</v>
      </c>
      <c r="J117" s="130">
        <v>2</v>
      </c>
      <c r="K117" s="130">
        <v>3</v>
      </c>
      <c r="L117" s="130">
        <v>5</v>
      </c>
      <c r="M117" s="132">
        <v>0.76</v>
      </c>
      <c r="N117" s="130">
        <v>162</v>
      </c>
      <c r="O117" s="130">
        <v>3.3</v>
      </c>
      <c r="P117" s="130">
        <v>3.8</v>
      </c>
      <c r="Q117" s="130">
        <v>4</v>
      </c>
      <c r="R117" s="130">
        <v>3</v>
      </c>
      <c r="S117" s="130">
        <v>2.9</v>
      </c>
      <c r="T117" s="130">
        <v>3</v>
      </c>
      <c r="U117" s="130">
        <v>2.6</v>
      </c>
      <c r="V117" s="130">
        <v>2.1</v>
      </c>
      <c r="W117" s="130">
        <v>1.6</v>
      </c>
      <c r="X117" s="130">
        <v>1.6</v>
      </c>
      <c r="Y117" s="133">
        <v>4</v>
      </c>
      <c r="Z117" s="134">
        <v>950</v>
      </c>
      <c r="AA117" s="130">
        <v>100</v>
      </c>
      <c r="AB117" s="130">
        <v>100</v>
      </c>
      <c r="AC117" s="130"/>
      <c r="AD117" s="130" t="s">
        <v>197</v>
      </c>
      <c r="AE117" s="130" t="s">
        <v>245</v>
      </c>
      <c r="AF117" s="130" t="s">
        <v>198</v>
      </c>
      <c r="AG117" s="130">
        <v>18</v>
      </c>
      <c r="AH117" s="130"/>
      <c r="AI117" s="130">
        <v>945</v>
      </c>
      <c r="AJ117" s="130"/>
      <c r="AK117" s="135"/>
      <c r="AL117" s="135"/>
      <c r="AM117" s="130"/>
      <c r="AN117" s="130"/>
      <c r="AO117" s="130"/>
      <c r="AP117" s="130"/>
      <c r="AQ117" s="130"/>
      <c r="AR117" s="130"/>
      <c r="AS117" s="130"/>
      <c r="AT117" s="130"/>
    </row>
    <row r="118" spans="1:46">
      <c r="A118" s="129">
        <v>99</v>
      </c>
      <c r="B118" s="130" t="s">
        <v>318</v>
      </c>
      <c r="C118" s="130">
        <v>710</v>
      </c>
      <c r="D118" s="130">
        <v>100</v>
      </c>
      <c r="E118" s="130">
        <v>3.7</v>
      </c>
      <c r="F118" s="130">
        <v>2</v>
      </c>
      <c r="G118" s="130"/>
      <c r="H118" s="130"/>
      <c r="I118" s="130"/>
      <c r="J118" s="130"/>
      <c r="K118" s="130"/>
      <c r="L118" s="130">
        <v>0</v>
      </c>
      <c r="M118" s="132">
        <v>0</v>
      </c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3"/>
      <c r="Z118" s="134"/>
      <c r="AA118" s="130">
        <v>0</v>
      </c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5"/>
      <c r="AL118" s="135"/>
      <c r="AM118" s="130"/>
      <c r="AN118" s="130"/>
      <c r="AO118" s="130"/>
      <c r="AP118" s="130"/>
      <c r="AQ118" s="130"/>
      <c r="AR118" s="130"/>
      <c r="AS118" s="130"/>
      <c r="AT118" s="130"/>
    </row>
    <row r="119" spans="1:46">
      <c r="A119" s="129">
        <v>100</v>
      </c>
      <c r="B119" s="130" t="s">
        <v>319</v>
      </c>
      <c r="C119" s="130">
        <v>850</v>
      </c>
      <c r="D119" s="130">
        <v>90</v>
      </c>
      <c r="E119" s="130">
        <v>3.5</v>
      </c>
      <c r="F119" s="130">
        <v>2</v>
      </c>
      <c r="G119" s="130"/>
      <c r="H119" s="130"/>
      <c r="I119" s="130">
        <v>1</v>
      </c>
      <c r="J119" s="130"/>
      <c r="K119" s="130">
        <v>1</v>
      </c>
      <c r="L119" s="130">
        <v>1</v>
      </c>
      <c r="M119" s="132">
        <v>0.12</v>
      </c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3"/>
      <c r="Z119" s="134"/>
      <c r="AA119" s="130">
        <v>0</v>
      </c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5"/>
      <c r="AL119" s="135"/>
      <c r="AM119" s="130"/>
      <c r="AN119" s="130"/>
      <c r="AO119" s="130"/>
      <c r="AP119" s="130"/>
      <c r="AQ119" s="130"/>
      <c r="AR119" s="130"/>
      <c r="AS119" s="130"/>
      <c r="AT119" s="130"/>
    </row>
    <row r="120" spans="1:46">
      <c r="A120" s="129">
        <v>101</v>
      </c>
      <c r="B120" s="130" t="s">
        <v>320</v>
      </c>
      <c r="C120" s="130">
        <v>270</v>
      </c>
      <c r="D120" s="130">
        <v>100</v>
      </c>
      <c r="E120" s="130">
        <v>4</v>
      </c>
      <c r="F120" s="130">
        <v>2</v>
      </c>
      <c r="G120" s="130"/>
      <c r="H120" s="130"/>
      <c r="I120" s="130"/>
      <c r="J120" s="130"/>
      <c r="K120" s="130"/>
      <c r="L120" s="130">
        <v>0</v>
      </c>
      <c r="M120" s="132">
        <v>0</v>
      </c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3"/>
      <c r="Z120" s="134"/>
      <c r="AA120" s="130">
        <v>0</v>
      </c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5"/>
      <c r="AL120" s="135"/>
      <c r="AM120" s="130"/>
      <c r="AN120" s="130"/>
      <c r="AO120" s="130"/>
      <c r="AP120" s="130"/>
      <c r="AQ120" s="130"/>
      <c r="AR120" s="130"/>
      <c r="AS120" s="130"/>
      <c r="AT120" s="130"/>
    </row>
    <row r="121" spans="1:46">
      <c r="A121" s="129">
        <v>102</v>
      </c>
      <c r="B121" s="130" t="s">
        <v>321</v>
      </c>
      <c r="C121" s="130">
        <v>365</v>
      </c>
      <c r="D121" s="130">
        <v>95</v>
      </c>
      <c r="E121" s="130">
        <v>4</v>
      </c>
      <c r="F121" s="130">
        <v>2.5</v>
      </c>
      <c r="G121" s="130"/>
      <c r="H121" s="130"/>
      <c r="I121" s="130"/>
      <c r="J121" s="130">
        <v>1</v>
      </c>
      <c r="K121" s="130"/>
      <c r="L121" s="130">
        <v>1</v>
      </c>
      <c r="M121" s="132">
        <v>0.27</v>
      </c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3"/>
      <c r="Z121" s="134"/>
      <c r="AA121" s="130">
        <v>0</v>
      </c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5"/>
      <c r="AL121" s="135"/>
      <c r="AM121" s="130"/>
      <c r="AN121" s="130"/>
      <c r="AO121" s="130"/>
      <c r="AP121" s="130"/>
      <c r="AQ121" s="130"/>
      <c r="AR121" s="130"/>
      <c r="AS121" s="130"/>
      <c r="AT121" s="130"/>
    </row>
    <row r="122" spans="1:46">
      <c r="A122" s="129">
        <v>103</v>
      </c>
      <c r="B122" s="130" t="s">
        <v>322</v>
      </c>
      <c r="C122" s="130">
        <v>400</v>
      </c>
      <c r="D122" s="130">
        <v>75</v>
      </c>
      <c r="E122" s="130">
        <v>4</v>
      </c>
      <c r="F122" s="130"/>
      <c r="G122" s="130">
        <v>0.8</v>
      </c>
      <c r="H122" s="130"/>
      <c r="I122" s="130"/>
      <c r="J122" s="130"/>
      <c r="K122" s="130"/>
      <c r="L122" s="130">
        <v>0</v>
      </c>
      <c r="M122" s="132">
        <v>0</v>
      </c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3"/>
      <c r="Z122" s="134"/>
      <c r="AA122" s="130">
        <v>0</v>
      </c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5"/>
      <c r="AL122" s="135"/>
      <c r="AM122" s="130"/>
      <c r="AN122" s="130"/>
      <c r="AO122" s="130"/>
      <c r="AP122" s="130"/>
      <c r="AQ122" s="130"/>
      <c r="AR122" s="130"/>
      <c r="AS122" s="130"/>
      <c r="AT122" s="130"/>
    </row>
    <row r="123" spans="1:46">
      <c r="A123" s="129">
        <v>104</v>
      </c>
      <c r="B123" s="130" t="s">
        <v>323</v>
      </c>
      <c r="C123" s="130">
        <v>210</v>
      </c>
      <c r="D123" s="130">
        <v>80</v>
      </c>
      <c r="E123" s="130">
        <v>3.5</v>
      </c>
      <c r="F123" s="130">
        <v>2.5</v>
      </c>
      <c r="G123" s="130"/>
      <c r="H123" s="130"/>
      <c r="I123" s="130"/>
      <c r="J123" s="130"/>
      <c r="K123" s="130"/>
      <c r="L123" s="130">
        <v>0</v>
      </c>
      <c r="M123" s="132">
        <v>0</v>
      </c>
      <c r="N123" s="130">
        <v>92</v>
      </c>
      <c r="O123" s="130">
        <v>2.9</v>
      </c>
      <c r="P123" s="130">
        <v>2.1</v>
      </c>
      <c r="Q123" s="130">
        <v>2.2999999999999998</v>
      </c>
      <c r="R123" s="130">
        <v>2.7</v>
      </c>
      <c r="S123" s="130">
        <v>2.8</v>
      </c>
      <c r="T123" s="130">
        <v>4</v>
      </c>
      <c r="U123" s="130">
        <v>3.8</v>
      </c>
      <c r="V123" s="130">
        <v>4</v>
      </c>
      <c r="W123" s="130">
        <v>2.6</v>
      </c>
      <c r="X123" s="130">
        <v>2.2999999999999998</v>
      </c>
      <c r="Y123" s="133">
        <v>4.0999999999999996</v>
      </c>
      <c r="Z123" s="134">
        <v>350</v>
      </c>
      <c r="AA123" s="130">
        <v>0</v>
      </c>
      <c r="AB123" s="130"/>
      <c r="AC123" s="130"/>
      <c r="AD123" s="130" t="s">
        <v>197</v>
      </c>
      <c r="AE123" s="130" t="s">
        <v>324</v>
      </c>
      <c r="AF123" s="130" t="s">
        <v>310</v>
      </c>
      <c r="AG123" s="130">
        <v>19</v>
      </c>
      <c r="AH123" s="130"/>
      <c r="AI123" s="130">
        <v>1130</v>
      </c>
      <c r="AJ123" s="130"/>
      <c r="AK123" s="135"/>
      <c r="AL123" s="135"/>
      <c r="AM123" s="130"/>
      <c r="AN123" s="130"/>
      <c r="AO123" s="130"/>
      <c r="AP123" s="130"/>
      <c r="AQ123" s="130"/>
      <c r="AR123" s="130"/>
      <c r="AS123" s="130"/>
      <c r="AT123" s="130"/>
    </row>
    <row r="124" spans="1:46">
      <c r="A124" s="129">
        <v>105</v>
      </c>
      <c r="B124" s="130" t="s">
        <v>325</v>
      </c>
      <c r="C124" s="130"/>
      <c r="D124" s="130">
        <v>30</v>
      </c>
      <c r="E124" s="130"/>
      <c r="F124" s="130"/>
      <c r="G124" s="130"/>
      <c r="H124" s="130"/>
      <c r="I124" s="130"/>
      <c r="J124" s="130"/>
      <c r="K124" s="130"/>
      <c r="L124" s="130">
        <v>0</v>
      </c>
      <c r="M124" s="132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3"/>
      <c r="Z124" s="134"/>
      <c r="AA124" s="130">
        <v>0</v>
      </c>
      <c r="AB124" s="130"/>
      <c r="AC124" s="130"/>
      <c r="AD124" s="130"/>
      <c r="AE124" s="130"/>
      <c r="AF124" s="130"/>
      <c r="AG124" s="130">
        <v>18.5</v>
      </c>
      <c r="AH124" s="130"/>
      <c r="AI124" s="130">
        <v>1130</v>
      </c>
      <c r="AJ124" s="130"/>
      <c r="AK124" s="135">
        <v>0.25</v>
      </c>
      <c r="AL124" s="135">
        <v>0.08</v>
      </c>
      <c r="AM124" s="130"/>
      <c r="AN124" s="130"/>
      <c r="AO124" s="130"/>
      <c r="AP124" s="130"/>
      <c r="AQ124" s="130"/>
      <c r="AR124" s="130" t="s">
        <v>509</v>
      </c>
      <c r="AS124" s="130"/>
      <c r="AT124" s="130"/>
    </row>
    <row r="125" spans="1:46">
      <c r="A125" s="129">
        <v>106</v>
      </c>
      <c r="B125" s="130" t="s">
        <v>326</v>
      </c>
      <c r="C125" s="130">
        <v>350</v>
      </c>
      <c r="D125" s="130">
        <v>80</v>
      </c>
      <c r="E125" s="130">
        <v>3.5</v>
      </c>
      <c r="F125" s="130">
        <v>2</v>
      </c>
      <c r="G125" s="130"/>
      <c r="H125" s="130"/>
      <c r="I125" s="130"/>
      <c r="J125" s="130"/>
      <c r="K125" s="130"/>
      <c r="L125" s="130">
        <v>0</v>
      </c>
      <c r="M125" s="132">
        <v>0</v>
      </c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3"/>
      <c r="Z125" s="134"/>
      <c r="AA125" s="130">
        <v>0</v>
      </c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5"/>
      <c r="AL125" s="135"/>
      <c r="AM125" s="130"/>
      <c r="AN125" s="130"/>
      <c r="AO125" s="130"/>
      <c r="AP125" s="130"/>
      <c r="AQ125" s="130"/>
      <c r="AR125" s="130"/>
      <c r="AS125" s="130"/>
      <c r="AT125" s="130"/>
    </row>
    <row r="126" spans="1:46">
      <c r="A126" s="129">
        <v>107</v>
      </c>
      <c r="B126" s="130" t="s">
        <v>327</v>
      </c>
      <c r="C126" s="130">
        <v>365</v>
      </c>
      <c r="D126" s="130">
        <v>80</v>
      </c>
      <c r="E126" s="130">
        <v>2</v>
      </c>
      <c r="F126" s="130">
        <v>1.5</v>
      </c>
      <c r="G126" s="130"/>
      <c r="H126" s="130"/>
      <c r="I126" s="130"/>
      <c r="J126" s="130"/>
      <c r="K126" s="130"/>
      <c r="L126" s="130">
        <v>0</v>
      </c>
      <c r="M126" s="132">
        <v>0</v>
      </c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3"/>
      <c r="Z126" s="134"/>
      <c r="AA126" s="130">
        <v>0</v>
      </c>
      <c r="AB126" s="130"/>
      <c r="AC126" s="130"/>
      <c r="AD126" s="130"/>
      <c r="AE126" s="130"/>
      <c r="AF126" s="130"/>
      <c r="AG126" s="130">
        <v>20</v>
      </c>
      <c r="AH126" s="130"/>
      <c r="AI126" s="130">
        <v>1330</v>
      </c>
      <c r="AJ126" s="130"/>
      <c r="AK126" s="135"/>
      <c r="AL126" s="135"/>
      <c r="AM126" s="130"/>
      <c r="AN126" s="130"/>
      <c r="AO126" s="130"/>
      <c r="AP126" s="130"/>
      <c r="AQ126" s="130"/>
      <c r="AR126" s="130"/>
      <c r="AS126" s="130"/>
      <c r="AT126" s="130"/>
    </row>
    <row r="127" spans="1:46">
      <c r="A127" s="129">
        <v>108</v>
      </c>
      <c r="B127" s="130" t="s">
        <v>510</v>
      </c>
      <c r="C127" s="130">
        <v>610</v>
      </c>
      <c r="D127" s="130">
        <v>8</v>
      </c>
      <c r="E127" s="130">
        <v>2.5</v>
      </c>
      <c r="F127" s="130">
        <v>0.8</v>
      </c>
      <c r="G127" s="130"/>
      <c r="H127" s="130"/>
      <c r="I127" s="130"/>
      <c r="J127" s="130"/>
      <c r="K127" s="130"/>
      <c r="L127" s="130">
        <v>0</v>
      </c>
      <c r="M127" s="132">
        <v>0</v>
      </c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3"/>
      <c r="Z127" s="134"/>
      <c r="AA127" s="130">
        <v>0</v>
      </c>
      <c r="AB127" s="130"/>
      <c r="AC127" s="130"/>
      <c r="AD127" s="130"/>
      <c r="AE127" s="130"/>
      <c r="AF127" s="130"/>
      <c r="AG127" s="130">
        <v>16</v>
      </c>
      <c r="AH127" s="130"/>
      <c r="AI127" s="130">
        <v>1300</v>
      </c>
      <c r="AJ127" s="130" t="s">
        <v>211</v>
      </c>
      <c r="AK127" s="135">
        <v>0.05</v>
      </c>
      <c r="AL127" s="135"/>
      <c r="AM127" s="130"/>
      <c r="AN127" s="130"/>
      <c r="AO127" s="130"/>
      <c r="AP127" s="130"/>
      <c r="AQ127" s="130"/>
      <c r="AR127" s="130"/>
      <c r="AS127" s="130"/>
      <c r="AT127" s="130"/>
    </row>
    <row r="128" spans="1:46">
      <c r="A128" s="129">
        <v>109</v>
      </c>
      <c r="B128" s="130" t="s">
        <v>328</v>
      </c>
      <c r="C128" s="130">
        <v>330</v>
      </c>
      <c r="D128" s="130">
        <v>80</v>
      </c>
      <c r="E128" s="130">
        <v>1</v>
      </c>
      <c r="F128" s="130">
        <v>2</v>
      </c>
      <c r="G128" s="130"/>
      <c r="H128" s="130"/>
      <c r="I128" s="130"/>
      <c r="J128" s="130"/>
      <c r="K128" s="130"/>
      <c r="L128" s="130">
        <v>0</v>
      </c>
      <c r="M128" s="132">
        <v>0</v>
      </c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3"/>
      <c r="Z128" s="134"/>
      <c r="AA128" s="130">
        <v>0</v>
      </c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5"/>
      <c r="AL128" s="135"/>
      <c r="AM128" s="130"/>
      <c r="AN128" s="130"/>
      <c r="AO128" s="130"/>
      <c r="AP128" s="130"/>
      <c r="AQ128" s="130"/>
      <c r="AR128" s="130"/>
      <c r="AS128" s="130"/>
      <c r="AT128" s="130"/>
    </row>
    <row r="129" spans="1:46">
      <c r="A129" s="129">
        <v>110</v>
      </c>
      <c r="B129" s="130" t="s">
        <v>329</v>
      </c>
      <c r="C129" s="130">
        <v>975</v>
      </c>
      <c r="D129" s="130">
        <v>85</v>
      </c>
      <c r="E129" s="130">
        <v>3</v>
      </c>
      <c r="F129" s="130">
        <v>2</v>
      </c>
      <c r="G129" s="130"/>
      <c r="H129" s="130"/>
      <c r="I129" s="130"/>
      <c r="J129" s="130"/>
      <c r="K129" s="130"/>
      <c r="L129" s="130">
        <v>0</v>
      </c>
      <c r="M129" s="132">
        <v>0</v>
      </c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3"/>
      <c r="Z129" s="134"/>
      <c r="AA129" s="130">
        <v>0</v>
      </c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5"/>
      <c r="AL129" s="135"/>
      <c r="AM129" s="130"/>
      <c r="AN129" s="130"/>
      <c r="AO129" s="130"/>
      <c r="AP129" s="130"/>
      <c r="AQ129" s="130"/>
      <c r="AR129" s="130"/>
      <c r="AS129" s="130"/>
      <c r="AT129" s="130"/>
    </row>
    <row r="130" spans="1:46">
      <c r="A130" s="129">
        <v>111</v>
      </c>
      <c r="B130" s="130" t="s">
        <v>511</v>
      </c>
      <c r="C130" s="136">
        <v>870</v>
      </c>
      <c r="D130" s="134">
        <v>5</v>
      </c>
      <c r="E130" s="130">
        <v>1.5</v>
      </c>
      <c r="F130" s="130">
        <v>0.7</v>
      </c>
      <c r="G130" s="130"/>
      <c r="H130" s="130"/>
      <c r="I130" s="130">
        <v>10</v>
      </c>
      <c r="J130" s="130"/>
      <c r="K130" s="130"/>
      <c r="L130" s="130">
        <v>0</v>
      </c>
      <c r="M130" s="132">
        <v>0</v>
      </c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3"/>
      <c r="Z130" s="134"/>
      <c r="AA130" s="130">
        <v>0</v>
      </c>
      <c r="AB130" s="130"/>
      <c r="AC130" s="130"/>
      <c r="AD130" s="130"/>
      <c r="AE130" s="130"/>
      <c r="AF130" s="130"/>
      <c r="AG130" s="130">
        <v>15</v>
      </c>
      <c r="AH130" s="130"/>
      <c r="AI130" s="130">
        <v>1345</v>
      </c>
      <c r="AJ130" s="130" t="s">
        <v>215</v>
      </c>
      <c r="AK130" s="135">
        <v>0.02</v>
      </c>
      <c r="AL130" s="135"/>
      <c r="AM130" s="130"/>
      <c r="AN130" s="130"/>
      <c r="AO130" s="130"/>
      <c r="AP130" s="130"/>
      <c r="AQ130" s="130"/>
      <c r="AR130" s="130"/>
      <c r="AS130" s="130"/>
      <c r="AT130" s="130"/>
    </row>
    <row r="131" spans="1:46">
      <c r="A131" s="129">
        <v>112</v>
      </c>
      <c r="B131" s="130" t="s">
        <v>512</v>
      </c>
      <c r="C131" s="118">
        <v>1920</v>
      </c>
      <c r="D131" s="130">
        <v>12</v>
      </c>
      <c r="E131" s="130">
        <v>2</v>
      </c>
      <c r="F131" s="130">
        <v>0.8</v>
      </c>
      <c r="G131" s="130"/>
      <c r="H131" s="130"/>
      <c r="I131" s="130">
        <v>4</v>
      </c>
      <c r="J131" s="130">
        <v>3</v>
      </c>
      <c r="K131" s="130"/>
      <c r="L131" s="130">
        <v>6</v>
      </c>
      <c r="M131" s="132">
        <v>0.31</v>
      </c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3"/>
      <c r="Z131" s="134"/>
      <c r="AA131" s="130">
        <v>0</v>
      </c>
      <c r="AB131" s="130"/>
      <c r="AC131" s="130"/>
      <c r="AD131" s="130"/>
      <c r="AE131" s="130"/>
      <c r="AF131" s="130"/>
      <c r="AG131" s="130">
        <v>18</v>
      </c>
      <c r="AH131" s="130"/>
      <c r="AI131" s="130">
        <v>1415</v>
      </c>
      <c r="AJ131" s="130" t="s">
        <v>211</v>
      </c>
      <c r="AK131" s="135">
        <v>0.02</v>
      </c>
      <c r="AL131" s="135"/>
      <c r="AM131" s="130">
        <v>720</v>
      </c>
      <c r="AN131" s="130"/>
      <c r="AO131" s="130"/>
      <c r="AP131" s="130"/>
      <c r="AQ131" s="130"/>
      <c r="AR131" s="130"/>
      <c r="AS131" s="130"/>
      <c r="AT131" s="130"/>
    </row>
    <row r="132" spans="1:46">
      <c r="A132" s="129"/>
      <c r="B132" s="130" t="s">
        <v>513</v>
      </c>
      <c r="C132" s="130"/>
      <c r="D132" s="130"/>
      <c r="E132" s="130"/>
      <c r="F132" s="130"/>
      <c r="G132" s="130"/>
      <c r="H132" s="130"/>
      <c r="I132" s="130">
        <v>13</v>
      </c>
      <c r="J132" s="130">
        <v>3</v>
      </c>
      <c r="K132" s="130"/>
      <c r="L132" s="130">
        <v>3</v>
      </c>
      <c r="M132" s="132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3"/>
      <c r="Z132" s="134"/>
      <c r="AA132" s="130">
        <v>0</v>
      </c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5"/>
      <c r="AL132" s="135"/>
      <c r="AM132" s="130"/>
      <c r="AN132" s="130"/>
      <c r="AO132" s="130"/>
      <c r="AP132" s="130"/>
      <c r="AQ132" s="130"/>
      <c r="AR132" s="130"/>
      <c r="AS132" s="130"/>
      <c r="AT132" s="130"/>
    </row>
    <row r="133" spans="1:46">
      <c r="A133" s="129">
        <v>113</v>
      </c>
      <c r="B133" s="130" t="s">
        <v>330</v>
      </c>
      <c r="C133" s="130">
        <v>1000</v>
      </c>
      <c r="D133" s="130">
        <v>75</v>
      </c>
      <c r="E133" s="130">
        <v>2.5</v>
      </c>
      <c r="F133" s="130">
        <v>1</v>
      </c>
      <c r="G133" s="130"/>
      <c r="H133" s="130"/>
      <c r="I133" s="130"/>
      <c r="J133" s="130">
        <v>2</v>
      </c>
      <c r="K133" s="130">
        <v>3</v>
      </c>
      <c r="L133" s="130">
        <v>5</v>
      </c>
      <c r="M133" s="132">
        <v>0.5</v>
      </c>
      <c r="N133" s="130">
        <v>72</v>
      </c>
      <c r="O133" s="130">
        <v>1.3</v>
      </c>
      <c r="P133" s="130">
        <v>2</v>
      </c>
      <c r="Q133" s="130">
        <v>2.7</v>
      </c>
      <c r="R133" s="130">
        <v>3.2</v>
      </c>
      <c r="S133" s="130">
        <v>3.4</v>
      </c>
      <c r="T133" s="130">
        <v>3.7</v>
      </c>
      <c r="U133" s="130">
        <v>4</v>
      </c>
      <c r="V133" s="130">
        <v>4.3</v>
      </c>
      <c r="W133" s="130">
        <v>4.5999999999999996</v>
      </c>
      <c r="X133" s="130">
        <v>3.6</v>
      </c>
      <c r="Y133" s="133">
        <v>4.5999999999999996</v>
      </c>
      <c r="Z133" s="134">
        <v>800</v>
      </c>
      <c r="AA133" s="130">
        <v>0</v>
      </c>
      <c r="AB133" s="130"/>
      <c r="AC133" s="130"/>
      <c r="AD133" s="130" t="s">
        <v>197</v>
      </c>
      <c r="AE133" s="130" t="s">
        <v>198</v>
      </c>
      <c r="AF133" s="130" t="s">
        <v>283</v>
      </c>
      <c r="AG133" s="130">
        <v>22</v>
      </c>
      <c r="AH133" s="130"/>
      <c r="AI133" s="130">
        <v>1500</v>
      </c>
      <c r="AJ133" s="130"/>
      <c r="AK133" s="135"/>
      <c r="AL133" s="135"/>
      <c r="AM133" s="130"/>
      <c r="AN133" s="130"/>
      <c r="AO133" s="130"/>
      <c r="AP133" s="130"/>
      <c r="AQ133" s="130"/>
      <c r="AR133" s="130"/>
      <c r="AS133" s="130"/>
      <c r="AT133" s="130"/>
    </row>
    <row r="134" spans="1:46">
      <c r="A134" s="129">
        <v>114</v>
      </c>
      <c r="B134" s="130" t="s">
        <v>331</v>
      </c>
      <c r="C134" s="136">
        <v>2100</v>
      </c>
      <c r="D134" s="134">
        <v>25</v>
      </c>
      <c r="E134" s="130">
        <v>3.5</v>
      </c>
      <c r="F134" s="130">
        <v>1.5</v>
      </c>
      <c r="G134" s="130"/>
      <c r="H134" s="130"/>
      <c r="I134" s="130">
        <v>5</v>
      </c>
      <c r="J134" s="130">
        <v>6</v>
      </c>
      <c r="K134" s="130"/>
      <c r="L134" s="130">
        <v>6</v>
      </c>
      <c r="M134" s="132">
        <v>0.28999999999999998</v>
      </c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3"/>
      <c r="Z134" s="134"/>
      <c r="AA134" s="130">
        <v>0</v>
      </c>
      <c r="AB134" s="130"/>
      <c r="AC134" s="130"/>
      <c r="AD134" s="130"/>
      <c r="AE134" s="130"/>
      <c r="AF134" s="130"/>
      <c r="AG134" s="130">
        <v>20</v>
      </c>
      <c r="AH134" s="130"/>
      <c r="AI134" s="130">
        <v>1430</v>
      </c>
      <c r="AJ134" s="130" t="s">
        <v>211</v>
      </c>
      <c r="AK134" s="135"/>
      <c r="AL134" s="135"/>
      <c r="AM134" s="130">
        <v>1500</v>
      </c>
      <c r="AN134" s="130"/>
      <c r="AO134" s="130"/>
      <c r="AP134" s="130"/>
      <c r="AQ134" s="130"/>
      <c r="AR134" s="130"/>
      <c r="AS134" s="130"/>
      <c r="AT134" s="130"/>
    </row>
    <row r="135" spans="1:46">
      <c r="A135" s="129">
        <v>115</v>
      </c>
      <c r="B135" s="130" t="s">
        <v>332</v>
      </c>
      <c r="C135" s="118">
        <v>200</v>
      </c>
      <c r="D135" s="130">
        <v>100</v>
      </c>
      <c r="E135" s="130">
        <v>1</v>
      </c>
      <c r="F135" s="130">
        <v>2</v>
      </c>
      <c r="G135" s="130"/>
      <c r="H135" s="130"/>
      <c r="I135" s="130">
        <v>1</v>
      </c>
      <c r="J135" s="130"/>
      <c r="K135" s="130"/>
      <c r="L135" s="130">
        <v>0</v>
      </c>
      <c r="M135" s="132">
        <v>0</v>
      </c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3"/>
      <c r="Z135" s="134"/>
      <c r="AA135" s="130">
        <v>0</v>
      </c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5"/>
      <c r="AL135" s="135"/>
      <c r="AM135" s="130"/>
      <c r="AN135" s="130"/>
      <c r="AO135" s="130"/>
      <c r="AP135" s="130"/>
      <c r="AQ135" s="130"/>
      <c r="AR135" s="130"/>
      <c r="AS135" s="130"/>
      <c r="AT135" s="130"/>
    </row>
    <row r="136" spans="1:46">
      <c r="A136" s="129">
        <v>116</v>
      </c>
      <c r="B136" s="130" t="s">
        <v>333</v>
      </c>
      <c r="C136" s="130">
        <v>675</v>
      </c>
      <c r="D136" s="130">
        <v>45</v>
      </c>
      <c r="E136" s="130">
        <v>2.5</v>
      </c>
      <c r="F136" s="130">
        <v>1.5</v>
      </c>
      <c r="G136" s="130"/>
      <c r="H136" s="130"/>
      <c r="I136" s="130">
        <v>1</v>
      </c>
      <c r="J136" s="130">
        <v>3</v>
      </c>
      <c r="K136" s="130"/>
      <c r="L136" s="130">
        <v>10</v>
      </c>
      <c r="M136" s="132">
        <v>1.48</v>
      </c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3"/>
      <c r="Z136" s="134"/>
      <c r="AA136" s="130">
        <v>0</v>
      </c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5"/>
      <c r="AL136" s="135"/>
      <c r="AM136" s="130"/>
      <c r="AN136" s="130"/>
      <c r="AO136" s="130"/>
      <c r="AP136" s="130"/>
      <c r="AQ136" s="130"/>
      <c r="AR136" s="130"/>
      <c r="AS136" s="130"/>
      <c r="AT136" s="130"/>
    </row>
    <row r="137" spans="1:46">
      <c r="A137" s="129"/>
      <c r="B137" s="130" t="s">
        <v>514</v>
      </c>
      <c r="C137" s="130"/>
      <c r="D137" s="130"/>
      <c r="E137" s="130"/>
      <c r="F137" s="130"/>
      <c r="G137" s="130"/>
      <c r="H137" s="130"/>
      <c r="I137" s="130">
        <v>15</v>
      </c>
      <c r="J137" s="130">
        <v>7</v>
      </c>
      <c r="K137" s="130"/>
      <c r="L137" s="130">
        <v>7</v>
      </c>
      <c r="M137" s="132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3"/>
      <c r="Z137" s="134"/>
      <c r="AA137" s="130">
        <v>0</v>
      </c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5"/>
      <c r="AL137" s="135"/>
      <c r="AM137" s="130"/>
      <c r="AN137" s="130"/>
      <c r="AO137" s="130"/>
      <c r="AP137" s="130"/>
      <c r="AQ137" s="130"/>
      <c r="AR137" s="130"/>
      <c r="AS137" s="130"/>
      <c r="AT137" s="130"/>
    </row>
    <row r="138" spans="1:46">
      <c r="A138" s="129">
        <v>117</v>
      </c>
      <c r="B138" s="130" t="s">
        <v>334</v>
      </c>
      <c r="C138" s="130">
        <v>150</v>
      </c>
      <c r="D138" s="130">
        <v>75</v>
      </c>
      <c r="E138" s="130">
        <v>3</v>
      </c>
      <c r="F138" s="130">
        <v>2</v>
      </c>
      <c r="G138" s="130"/>
      <c r="H138" s="130"/>
      <c r="I138" s="130"/>
      <c r="J138" s="130"/>
      <c r="K138" s="130"/>
      <c r="L138" s="130">
        <v>0</v>
      </c>
      <c r="M138" s="132">
        <v>0</v>
      </c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3"/>
      <c r="Z138" s="134"/>
      <c r="AA138" s="130">
        <v>0</v>
      </c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5"/>
      <c r="AL138" s="135"/>
      <c r="AM138" s="130"/>
      <c r="AN138" s="130"/>
      <c r="AO138" s="130"/>
      <c r="AP138" s="130"/>
      <c r="AQ138" s="130"/>
      <c r="AR138" s="130"/>
      <c r="AS138" s="130"/>
      <c r="AT138" s="130"/>
    </row>
    <row r="139" spans="1:46">
      <c r="A139" s="129">
        <v>118</v>
      </c>
      <c r="B139" s="130" t="s">
        <v>335</v>
      </c>
      <c r="C139" s="130">
        <v>180</v>
      </c>
      <c r="D139" s="130">
        <v>60</v>
      </c>
      <c r="E139" s="130">
        <v>2.8</v>
      </c>
      <c r="F139" s="130">
        <v>2.5</v>
      </c>
      <c r="G139" s="130"/>
      <c r="H139" s="130"/>
      <c r="I139" s="130"/>
      <c r="J139" s="130"/>
      <c r="K139" s="130"/>
      <c r="L139" s="130">
        <v>0</v>
      </c>
      <c r="M139" s="132">
        <v>0</v>
      </c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3"/>
      <c r="Z139" s="134"/>
      <c r="AA139" s="130">
        <v>0</v>
      </c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5"/>
      <c r="AL139" s="135"/>
      <c r="AM139" s="130"/>
      <c r="AN139" s="130"/>
      <c r="AO139" s="130"/>
      <c r="AP139" s="130"/>
      <c r="AQ139" s="130"/>
      <c r="AR139" s="130"/>
      <c r="AS139" s="130"/>
      <c r="AT139" s="130"/>
    </row>
    <row r="140" spans="1:46">
      <c r="A140" s="129">
        <v>119</v>
      </c>
      <c r="B140" s="130" t="s">
        <v>336</v>
      </c>
      <c r="C140" s="130">
        <v>245</v>
      </c>
      <c r="D140" s="130">
        <v>35</v>
      </c>
      <c r="E140" s="130">
        <v>3.5</v>
      </c>
      <c r="F140" s="130">
        <v>2.5</v>
      </c>
      <c r="G140" s="130"/>
      <c r="H140" s="130"/>
      <c r="I140" s="130"/>
      <c r="J140" s="130"/>
      <c r="K140" s="130"/>
      <c r="L140" s="130">
        <v>0</v>
      </c>
      <c r="M140" s="132">
        <v>0</v>
      </c>
      <c r="N140" s="130">
        <v>108</v>
      </c>
      <c r="O140" s="130">
        <v>1.9</v>
      </c>
      <c r="P140" s="130">
        <v>1.9</v>
      </c>
      <c r="Q140" s="130">
        <v>1.4</v>
      </c>
      <c r="R140" s="130">
        <v>0.2</v>
      </c>
      <c r="S140" s="130">
        <v>1.6</v>
      </c>
      <c r="T140" s="130">
        <v>4.2</v>
      </c>
      <c r="U140" s="130">
        <v>4</v>
      </c>
      <c r="V140" s="130">
        <v>3.4</v>
      </c>
      <c r="W140" s="130">
        <v>3.1</v>
      </c>
      <c r="X140" s="130">
        <v>2.2000000000000002</v>
      </c>
      <c r="Y140" s="133">
        <v>4.2</v>
      </c>
      <c r="Z140" s="134">
        <v>1750</v>
      </c>
      <c r="AA140" s="130">
        <v>0</v>
      </c>
      <c r="AB140" s="130"/>
      <c r="AC140" s="130"/>
      <c r="AD140" s="130" t="s">
        <v>337</v>
      </c>
      <c r="AE140" s="130" t="s">
        <v>198</v>
      </c>
      <c r="AF140" s="130" t="s">
        <v>338</v>
      </c>
      <c r="AG140" s="130">
        <v>22</v>
      </c>
      <c r="AH140" s="130"/>
      <c r="AI140" s="130">
        <v>1700</v>
      </c>
      <c r="AJ140" s="130"/>
      <c r="AK140" s="135"/>
      <c r="AL140" s="135"/>
      <c r="AM140" s="130"/>
      <c r="AN140" s="130"/>
      <c r="AO140" s="130"/>
      <c r="AP140" s="130"/>
      <c r="AQ140" s="130"/>
      <c r="AR140" s="130"/>
      <c r="AS140" s="130"/>
      <c r="AT140" s="130"/>
    </row>
    <row r="141" spans="1:46">
      <c r="A141" s="129">
        <v>120</v>
      </c>
      <c r="B141" s="130" t="s">
        <v>339</v>
      </c>
      <c r="C141" s="130">
        <v>290</v>
      </c>
      <c r="D141" s="130">
        <v>50</v>
      </c>
      <c r="E141" s="130">
        <v>2.5</v>
      </c>
      <c r="F141" s="130">
        <v>2</v>
      </c>
      <c r="G141" s="130"/>
      <c r="H141" s="130"/>
      <c r="I141" s="130"/>
      <c r="J141" s="130"/>
      <c r="K141" s="130">
        <v>1</v>
      </c>
      <c r="L141" s="130">
        <v>1</v>
      </c>
      <c r="M141" s="132">
        <v>0.34</v>
      </c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3"/>
      <c r="Z141" s="134"/>
      <c r="AA141" s="130">
        <v>0</v>
      </c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5"/>
      <c r="AL141" s="135"/>
      <c r="AM141" s="130"/>
      <c r="AN141" s="130"/>
      <c r="AO141" s="130"/>
      <c r="AP141" s="130"/>
      <c r="AQ141" s="130"/>
      <c r="AR141" s="130"/>
      <c r="AS141" s="130"/>
      <c r="AT141" s="130"/>
    </row>
    <row r="142" spans="1:46">
      <c r="A142" s="129">
        <v>121</v>
      </c>
      <c r="B142" s="130" t="s">
        <v>340</v>
      </c>
      <c r="C142" s="130">
        <v>440</v>
      </c>
      <c r="D142" s="130">
        <v>65</v>
      </c>
      <c r="E142" s="130">
        <v>3.8</v>
      </c>
      <c r="F142" s="130"/>
      <c r="G142" s="130">
        <v>0.5</v>
      </c>
      <c r="H142" s="130"/>
      <c r="I142" s="130">
        <v>2</v>
      </c>
      <c r="J142" s="130"/>
      <c r="K142" s="130"/>
      <c r="L142" s="130">
        <v>0</v>
      </c>
      <c r="M142" s="132">
        <v>0</v>
      </c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3"/>
      <c r="Z142" s="134"/>
      <c r="AA142" s="130">
        <v>0</v>
      </c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5"/>
      <c r="AL142" s="135"/>
      <c r="AM142" s="130"/>
      <c r="AN142" s="130"/>
      <c r="AO142" s="130"/>
      <c r="AP142" s="130"/>
      <c r="AQ142" s="130"/>
      <c r="AR142" s="130"/>
      <c r="AS142" s="130"/>
      <c r="AT142" s="130"/>
    </row>
    <row r="143" spans="1:46">
      <c r="A143" s="129">
        <v>122</v>
      </c>
      <c r="B143" s="130" t="s">
        <v>341</v>
      </c>
      <c r="C143" s="130">
        <v>350</v>
      </c>
      <c r="D143" s="130">
        <v>35</v>
      </c>
      <c r="E143" s="130">
        <v>2</v>
      </c>
      <c r="F143" s="130">
        <v>1</v>
      </c>
      <c r="G143" s="130"/>
      <c r="H143" s="130"/>
      <c r="I143" s="130">
        <v>1</v>
      </c>
      <c r="J143" s="130">
        <v>2</v>
      </c>
      <c r="K143" s="130">
        <v>1</v>
      </c>
      <c r="L143" s="130">
        <v>3</v>
      </c>
      <c r="M143" s="132">
        <v>0.86</v>
      </c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3"/>
      <c r="Z143" s="134"/>
      <c r="AA143" s="130">
        <v>0</v>
      </c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5"/>
      <c r="AL143" s="135"/>
      <c r="AM143" s="130"/>
      <c r="AN143" s="130"/>
      <c r="AO143" s="130"/>
      <c r="AP143" s="130"/>
      <c r="AQ143" s="130"/>
      <c r="AR143" s="130"/>
      <c r="AS143" s="130"/>
      <c r="AT143" s="130"/>
    </row>
    <row r="144" spans="1:46">
      <c r="A144" s="129">
        <v>123</v>
      </c>
      <c r="B144" s="130" t="s">
        <v>342</v>
      </c>
      <c r="C144" s="130">
        <v>330</v>
      </c>
      <c r="D144" s="130">
        <v>35</v>
      </c>
      <c r="E144" s="130">
        <v>3</v>
      </c>
      <c r="F144" s="130"/>
      <c r="G144" s="130">
        <v>1</v>
      </c>
      <c r="H144" s="130"/>
      <c r="I144" s="130">
        <v>3</v>
      </c>
      <c r="J144" s="130"/>
      <c r="K144" s="130"/>
      <c r="L144" s="130">
        <v>0</v>
      </c>
      <c r="M144" s="132">
        <v>0</v>
      </c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3"/>
      <c r="Z144" s="134"/>
      <c r="AA144" s="130">
        <v>0</v>
      </c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5"/>
      <c r="AL144" s="135"/>
      <c r="AM144" s="130"/>
      <c r="AN144" s="130"/>
      <c r="AO144" s="130"/>
      <c r="AP144" s="130"/>
      <c r="AQ144" s="130"/>
      <c r="AR144" s="130"/>
      <c r="AS144" s="130"/>
      <c r="AT144" s="130"/>
    </row>
    <row r="145" spans="1:46">
      <c r="A145" s="129">
        <v>124</v>
      </c>
      <c r="B145" s="130" t="s">
        <v>343</v>
      </c>
      <c r="C145" s="130">
        <v>338</v>
      </c>
      <c r="D145" s="130">
        <v>40</v>
      </c>
      <c r="E145" s="130">
        <v>2</v>
      </c>
      <c r="F145" s="130">
        <v>1</v>
      </c>
      <c r="G145" s="130"/>
      <c r="H145" s="130"/>
      <c r="I145" s="130">
        <v>1</v>
      </c>
      <c r="J145" s="130">
        <v>2</v>
      </c>
      <c r="K145" s="130"/>
      <c r="L145" s="130">
        <v>2</v>
      </c>
      <c r="M145" s="132">
        <v>0.59</v>
      </c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3"/>
      <c r="Z145" s="134"/>
      <c r="AA145" s="130">
        <v>0</v>
      </c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5"/>
      <c r="AL145" s="135"/>
      <c r="AM145" s="130"/>
      <c r="AN145" s="130"/>
      <c r="AO145" s="130"/>
      <c r="AP145" s="130"/>
      <c r="AQ145" s="130"/>
      <c r="AR145" s="130"/>
      <c r="AS145" s="130"/>
      <c r="AT145" s="130"/>
    </row>
    <row r="146" spans="1:46">
      <c r="A146" s="129">
        <v>125</v>
      </c>
      <c r="B146" s="130" t="s">
        <v>515</v>
      </c>
      <c r="C146" s="136">
        <v>4950</v>
      </c>
      <c r="D146" s="134">
        <v>25</v>
      </c>
      <c r="E146" s="130">
        <v>3</v>
      </c>
      <c r="F146" s="130">
        <v>1</v>
      </c>
      <c r="G146" s="130"/>
      <c r="H146" s="130"/>
      <c r="I146" s="130">
        <v>15</v>
      </c>
      <c r="J146" s="130">
        <v>8</v>
      </c>
      <c r="K146" s="130">
        <v>3</v>
      </c>
      <c r="L146" s="130">
        <v>11</v>
      </c>
      <c r="M146" s="132">
        <v>0.22</v>
      </c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3"/>
      <c r="Z146" s="134"/>
      <c r="AA146" s="130">
        <v>0</v>
      </c>
      <c r="AB146" s="130"/>
      <c r="AC146" s="130"/>
      <c r="AD146" s="130"/>
      <c r="AE146" s="130"/>
      <c r="AF146" s="130"/>
      <c r="AG146" s="130"/>
      <c r="AH146" s="130"/>
      <c r="AI146" s="130"/>
      <c r="AJ146" s="130" t="s">
        <v>211</v>
      </c>
      <c r="AK146" s="135"/>
      <c r="AL146" s="135"/>
      <c r="AM146" s="130">
        <v>3800</v>
      </c>
      <c r="AN146" s="130"/>
      <c r="AO146" s="130"/>
      <c r="AP146" s="130"/>
      <c r="AQ146" s="130"/>
      <c r="AR146" s="130"/>
      <c r="AS146" s="130"/>
      <c r="AT146" s="130"/>
    </row>
    <row r="147" spans="1:46">
      <c r="A147" s="129">
        <v>126</v>
      </c>
      <c r="B147" s="130" t="s">
        <v>516</v>
      </c>
      <c r="C147" s="138">
        <v>1050</v>
      </c>
      <c r="D147" s="134">
        <v>5</v>
      </c>
      <c r="E147" s="130">
        <v>2</v>
      </c>
      <c r="F147" s="130">
        <v>0.8</v>
      </c>
      <c r="G147" s="130"/>
      <c r="H147" s="130"/>
      <c r="I147" s="130">
        <v>5</v>
      </c>
      <c r="J147" s="130">
        <v>2</v>
      </c>
      <c r="K147" s="130">
        <v>1</v>
      </c>
      <c r="L147" s="130">
        <v>15</v>
      </c>
      <c r="M147" s="132">
        <v>1.43</v>
      </c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3"/>
      <c r="Z147" s="134"/>
      <c r="AA147" s="130">
        <v>0</v>
      </c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5"/>
      <c r="AL147" s="135"/>
      <c r="AM147" s="130"/>
      <c r="AN147" s="130"/>
      <c r="AO147" s="130"/>
      <c r="AP147" s="130"/>
      <c r="AQ147" s="130"/>
      <c r="AR147" s="130"/>
      <c r="AS147" s="130"/>
      <c r="AT147" s="130"/>
    </row>
    <row r="148" spans="1:46">
      <c r="A148" s="129"/>
      <c r="B148" s="130" t="s">
        <v>517</v>
      </c>
      <c r="C148" s="118"/>
      <c r="D148" s="130"/>
      <c r="E148" s="130"/>
      <c r="F148" s="130"/>
      <c r="G148" s="130"/>
      <c r="H148" s="130"/>
      <c r="I148" s="130">
        <v>13</v>
      </c>
      <c r="J148" s="130">
        <v>9</v>
      </c>
      <c r="K148" s="130">
        <v>3</v>
      </c>
      <c r="L148" s="130">
        <v>12</v>
      </c>
      <c r="M148" s="132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3"/>
      <c r="Z148" s="134"/>
      <c r="AA148" s="130">
        <v>0</v>
      </c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5"/>
      <c r="AL148" s="135"/>
      <c r="AM148" s="130"/>
      <c r="AN148" s="130"/>
      <c r="AO148" s="130"/>
      <c r="AP148" s="130"/>
      <c r="AQ148" s="130"/>
      <c r="AR148" s="130" t="s">
        <v>344</v>
      </c>
      <c r="AS148" s="130"/>
      <c r="AT148" s="130"/>
    </row>
    <row r="149" spans="1:46">
      <c r="A149" s="129">
        <v>127</v>
      </c>
      <c r="B149" s="130" t="s">
        <v>345</v>
      </c>
      <c r="C149" s="130">
        <v>360</v>
      </c>
      <c r="D149" s="130">
        <v>45</v>
      </c>
      <c r="E149" s="130">
        <v>3</v>
      </c>
      <c r="F149" s="130"/>
      <c r="G149" s="130">
        <v>1</v>
      </c>
      <c r="H149" s="130"/>
      <c r="I149" s="130">
        <v>4</v>
      </c>
      <c r="J149" s="130">
        <v>3</v>
      </c>
      <c r="K149" s="130">
        <v>1</v>
      </c>
      <c r="L149" s="130">
        <v>4</v>
      </c>
      <c r="M149" s="132">
        <v>1.1100000000000001</v>
      </c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3"/>
      <c r="Z149" s="134"/>
      <c r="AA149" s="130">
        <v>0</v>
      </c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5"/>
      <c r="AL149" s="135"/>
      <c r="AM149" s="130"/>
      <c r="AN149" s="130"/>
      <c r="AO149" s="130"/>
      <c r="AP149" s="130"/>
      <c r="AQ149" s="130"/>
      <c r="AR149" s="130"/>
      <c r="AS149" s="130"/>
      <c r="AT149" s="130"/>
    </row>
    <row r="150" spans="1:46">
      <c r="A150" s="129">
        <v>128</v>
      </c>
      <c r="B150" s="130" t="s">
        <v>346</v>
      </c>
      <c r="C150" s="130">
        <v>150</v>
      </c>
      <c r="D150" s="130">
        <v>40</v>
      </c>
      <c r="E150" s="130">
        <v>4.5</v>
      </c>
      <c r="F150" s="130"/>
      <c r="G150" s="130">
        <v>1</v>
      </c>
      <c r="H150" s="130"/>
      <c r="I150" s="130"/>
      <c r="J150" s="130"/>
      <c r="K150" s="130"/>
      <c r="L150" s="130">
        <v>0</v>
      </c>
      <c r="M150" s="132">
        <v>0</v>
      </c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3"/>
      <c r="Z150" s="134"/>
      <c r="AA150" s="130">
        <v>0</v>
      </c>
      <c r="AB150" s="130"/>
      <c r="AC150" s="130"/>
      <c r="AD150" s="130" t="s">
        <v>197</v>
      </c>
      <c r="AE150" s="130" t="s">
        <v>198</v>
      </c>
      <c r="AF150" s="130" t="s">
        <v>283</v>
      </c>
      <c r="AG150" s="130">
        <v>12</v>
      </c>
      <c r="AH150" s="130"/>
      <c r="AI150" s="130">
        <v>1200</v>
      </c>
      <c r="AJ150" s="130"/>
      <c r="AK150" s="135"/>
      <c r="AL150" s="135"/>
      <c r="AM150" s="130"/>
      <c r="AN150" s="130"/>
      <c r="AO150" s="130"/>
      <c r="AP150" s="130"/>
      <c r="AQ150" s="130"/>
      <c r="AR150" s="130"/>
      <c r="AS150" s="130"/>
      <c r="AT150" s="130"/>
    </row>
    <row r="151" spans="1:46">
      <c r="A151" s="129">
        <v>129</v>
      </c>
      <c r="B151" s="130" t="s">
        <v>347</v>
      </c>
      <c r="C151" s="130">
        <v>200</v>
      </c>
      <c r="D151" s="130">
        <v>40</v>
      </c>
      <c r="E151" s="130">
        <v>3</v>
      </c>
      <c r="F151" s="130">
        <v>1</v>
      </c>
      <c r="G151" s="130"/>
      <c r="H151" s="130"/>
      <c r="I151" s="130"/>
      <c r="J151" s="130"/>
      <c r="K151" s="130"/>
      <c r="L151" s="130">
        <v>0</v>
      </c>
      <c r="M151" s="132">
        <v>0</v>
      </c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3"/>
      <c r="Z151" s="134"/>
      <c r="AA151" s="130">
        <v>0</v>
      </c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5"/>
      <c r="AL151" s="135"/>
      <c r="AM151" s="130"/>
      <c r="AN151" s="130"/>
      <c r="AO151" s="130"/>
      <c r="AP151" s="130"/>
      <c r="AQ151" s="130"/>
      <c r="AR151" s="130"/>
      <c r="AS151" s="130"/>
      <c r="AT151" s="130"/>
    </row>
    <row r="152" spans="1:46">
      <c r="A152" s="129">
        <v>130</v>
      </c>
      <c r="B152" s="130" t="s">
        <v>348</v>
      </c>
      <c r="C152" s="130">
        <v>240</v>
      </c>
      <c r="D152" s="130">
        <v>40</v>
      </c>
      <c r="E152" s="130">
        <v>4.5</v>
      </c>
      <c r="F152" s="130"/>
      <c r="G152" s="130">
        <v>1.5</v>
      </c>
      <c r="H152" s="130"/>
      <c r="I152" s="130"/>
      <c r="J152" s="130"/>
      <c r="K152" s="130"/>
      <c r="L152" s="130">
        <v>7</v>
      </c>
      <c r="M152" s="132">
        <v>2.92</v>
      </c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3"/>
      <c r="Z152" s="134"/>
      <c r="AA152" s="130">
        <v>0</v>
      </c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5"/>
      <c r="AL152" s="135"/>
      <c r="AM152" s="130"/>
      <c r="AN152" s="130"/>
      <c r="AO152" s="130"/>
      <c r="AP152" s="130"/>
      <c r="AQ152" s="130"/>
      <c r="AR152" s="130"/>
      <c r="AS152" s="130"/>
      <c r="AT152" s="130"/>
    </row>
    <row r="153" spans="1:46">
      <c r="A153" s="129"/>
      <c r="B153" s="130" t="s">
        <v>518</v>
      </c>
      <c r="C153" s="130"/>
      <c r="D153" s="130"/>
      <c r="E153" s="130"/>
      <c r="F153" s="130"/>
      <c r="G153" s="130"/>
      <c r="H153" s="130"/>
      <c r="I153" s="130">
        <v>15</v>
      </c>
      <c r="J153" s="130">
        <v>6</v>
      </c>
      <c r="K153" s="130">
        <v>1</v>
      </c>
      <c r="L153" s="130">
        <v>7</v>
      </c>
      <c r="M153" s="132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3"/>
      <c r="Z153" s="134"/>
      <c r="AA153" s="130">
        <v>0</v>
      </c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5"/>
      <c r="AL153" s="135"/>
      <c r="AM153" s="130"/>
      <c r="AN153" s="130"/>
      <c r="AO153" s="130"/>
      <c r="AP153" s="130"/>
      <c r="AQ153" s="130"/>
      <c r="AR153" s="130"/>
      <c r="AS153" s="130"/>
      <c r="AT153" s="130"/>
    </row>
    <row r="154" spans="1:46">
      <c r="A154" s="129">
        <v>131</v>
      </c>
      <c r="B154" s="130" t="s">
        <v>349</v>
      </c>
      <c r="C154" s="130">
        <v>505</v>
      </c>
      <c r="D154" s="130">
        <v>45</v>
      </c>
      <c r="E154" s="130">
        <v>3</v>
      </c>
      <c r="F154" s="130">
        <v>1</v>
      </c>
      <c r="G154" s="130"/>
      <c r="H154" s="130"/>
      <c r="I154" s="130"/>
      <c r="J154" s="130"/>
      <c r="K154" s="130"/>
      <c r="L154" s="130">
        <v>0</v>
      </c>
      <c r="M154" s="132">
        <v>0</v>
      </c>
      <c r="N154" s="130">
        <v>105</v>
      </c>
      <c r="O154" s="130">
        <v>4.5</v>
      </c>
      <c r="P154" s="130">
        <v>3.9</v>
      </c>
      <c r="Q154" s="130">
        <v>2.5</v>
      </c>
      <c r="R154" s="130">
        <v>2.7</v>
      </c>
      <c r="S154" s="130">
        <v>2.2000000000000002</v>
      </c>
      <c r="T154" s="130">
        <v>2.1</v>
      </c>
      <c r="U154" s="130">
        <v>2</v>
      </c>
      <c r="V154" s="130">
        <v>1.5</v>
      </c>
      <c r="W154" s="130">
        <v>1.1000000000000001</v>
      </c>
      <c r="X154" s="130">
        <v>1</v>
      </c>
      <c r="Y154" s="133">
        <v>4.5</v>
      </c>
      <c r="Z154" s="134">
        <v>1050</v>
      </c>
      <c r="AA154" s="130">
        <v>0</v>
      </c>
      <c r="AB154" s="130"/>
      <c r="AC154" s="130"/>
      <c r="AD154" s="130" t="s">
        <v>197</v>
      </c>
      <c r="AE154" s="130" t="s">
        <v>198</v>
      </c>
      <c r="AF154" s="130" t="s">
        <v>232</v>
      </c>
      <c r="AG154" s="130">
        <v>14</v>
      </c>
      <c r="AH154" s="130"/>
      <c r="AI154" s="130">
        <v>1230</v>
      </c>
      <c r="AJ154" s="130"/>
      <c r="AK154" s="135"/>
      <c r="AL154" s="135"/>
      <c r="AM154" s="130"/>
      <c r="AN154" s="130"/>
      <c r="AO154" s="130"/>
      <c r="AP154" s="130"/>
      <c r="AQ154" s="130"/>
      <c r="AR154" s="130"/>
      <c r="AS154" s="130"/>
      <c r="AT154" s="130"/>
    </row>
    <row r="155" spans="1:46">
      <c r="A155" s="129">
        <v>132</v>
      </c>
      <c r="B155" s="130" t="s">
        <v>350</v>
      </c>
      <c r="C155" s="130">
        <v>250</v>
      </c>
      <c r="D155" s="130">
        <v>35</v>
      </c>
      <c r="E155" s="130">
        <v>5.5</v>
      </c>
      <c r="F155" s="130"/>
      <c r="G155" s="130">
        <v>0.8</v>
      </c>
      <c r="H155" s="130"/>
      <c r="I155" s="130">
        <v>2</v>
      </c>
      <c r="J155" s="130">
        <v>1</v>
      </c>
      <c r="K155" s="130"/>
      <c r="L155" s="130">
        <v>1</v>
      </c>
      <c r="M155" s="132">
        <v>0.4</v>
      </c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3"/>
      <c r="Z155" s="134"/>
      <c r="AA155" s="130">
        <v>0</v>
      </c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5"/>
      <c r="AL155" s="135"/>
      <c r="AM155" s="130"/>
      <c r="AN155" s="130"/>
      <c r="AO155" s="130"/>
      <c r="AP155" s="130"/>
      <c r="AQ155" s="130"/>
      <c r="AR155" s="130"/>
      <c r="AS155" s="130"/>
      <c r="AT155" s="130"/>
    </row>
    <row r="156" spans="1:46">
      <c r="A156" s="129">
        <v>133</v>
      </c>
      <c r="B156" s="130" t="s">
        <v>351</v>
      </c>
      <c r="C156" s="130">
        <v>150</v>
      </c>
      <c r="D156" s="130">
        <v>40</v>
      </c>
      <c r="E156" s="130">
        <v>4</v>
      </c>
      <c r="F156" s="130"/>
      <c r="G156" s="130">
        <v>0.8</v>
      </c>
      <c r="H156" s="130"/>
      <c r="I156" s="130"/>
      <c r="J156" s="130">
        <v>1</v>
      </c>
      <c r="K156" s="130"/>
      <c r="L156" s="130">
        <v>1</v>
      </c>
      <c r="M156" s="132">
        <v>0.67</v>
      </c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3"/>
      <c r="Z156" s="134"/>
      <c r="AA156" s="130">
        <v>0</v>
      </c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5"/>
      <c r="AL156" s="135"/>
      <c r="AM156" s="130"/>
      <c r="AN156" s="130"/>
      <c r="AO156" s="130"/>
      <c r="AP156" s="130"/>
      <c r="AQ156" s="130"/>
      <c r="AR156" s="130"/>
      <c r="AS156" s="130"/>
      <c r="AT156" s="130"/>
    </row>
    <row r="157" spans="1:46">
      <c r="A157" s="129">
        <v>134</v>
      </c>
      <c r="B157" s="130" t="s">
        <v>352</v>
      </c>
      <c r="C157" s="130">
        <v>150</v>
      </c>
      <c r="D157" s="130">
        <v>40</v>
      </c>
      <c r="E157" s="130">
        <v>2</v>
      </c>
      <c r="F157" s="130">
        <v>1</v>
      </c>
      <c r="G157" s="130"/>
      <c r="H157" s="130"/>
      <c r="I157" s="130"/>
      <c r="J157" s="130">
        <v>2</v>
      </c>
      <c r="K157" s="130"/>
      <c r="L157" s="130">
        <v>2</v>
      </c>
      <c r="M157" s="132">
        <v>1.33</v>
      </c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3"/>
      <c r="Z157" s="134"/>
      <c r="AA157" s="130">
        <v>0</v>
      </c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5"/>
      <c r="AL157" s="135"/>
      <c r="AM157" s="130"/>
      <c r="AN157" s="130"/>
      <c r="AO157" s="130"/>
      <c r="AP157" s="130"/>
      <c r="AQ157" s="130"/>
      <c r="AR157" s="130"/>
      <c r="AS157" s="130"/>
      <c r="AT157" s="130"/>
    </row>
    <row r="158" spans="1:46">
      <c r="A158" s="129">
        <v>135</v>
      </c>
      <c r="B158" s="130" t="s">
        <v>353</v>
      </c>
      <c r="C158" s="130">
        <v>220</v>
      </c>
      <c r="D158" s="130">
        <v>35</v>
      </c>
      <c r="E158" s="130">
        <v>9</v>
      </c>
      <c r="F158" s="130"/>
      <c r="G158" s="130">
        <v>0.5</v>
      </c>
      <c r="H158" s="130"/>
      <c r="I158" s="130"/>
      <c r="J158" s="130"/>
      <c r="K158" s="130"/>
      <c r="L158" s="130">
        <v>16</v>
      </c>
      <c r="M158" s="132">
        <v>7.27</v>
      </c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3"/>
      <c r="Z158" s="134"/>
      <c r="AA158" s="130">
        <v>0</v>
      </c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5"/>
      <c r="AL158" s="135"/>
      <c r="AM158" s="130"/>
      <c r="AN158" s="130"/>
      <c r="AO158" s="130"/>
      <c r="AP158" s="130"/>
      <c r="AQ158" s="130"/>
      <c r="AR158" s="130"/>
      <c r="AS158" s="130"/>
      <c r="AT158" s="130"/>
    </row>
    <row r="159" spans="1:46">
      <c r="A159" s="129"/>
      <c r="B159" s="130" t="s">
        <v>519</v>
      </c>
      <c r="C159" s="130"/>
      <c r="D159" s="130"/>
      <c r="E159" s="130"/>
      <c r="F159" s="130"/>
      <c r="G159" s="130"/>
      <c r="H159" s="130"/>
      <c r="I159" s="130">
        <v>10</v>
      </c>
      <c r="J159" s="130">
        <v>5</v>
      </c>
      <c r="K159" s="130"/>
      <c r="L159" s="130">
        <v>5</v>
      </c>
      <c r="M159" s="132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3"/>
      <c r="Z159" s="134"/>
      <c r="AA159" s="130">
        <v>0</v>
      </c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5"/>
      <c r="AL159" s="135"/>
      <c r="AM159" s="130"/>
      <c r="AN159" s="130"/>
      <c r="AO159" s="130"/>
      <c r="AP159" s="130"/>
      <c r="AQ159" s="130"/>
      <c r="AR159" s="130"/>
      <c r="AS159" s="130"/>
      <c r="AT159" s="130"/>
    </row>
    <row r="160" spans="1:46">
      <c r="A160" s="129"/>
      <c r="B160" s="130" t="s">
        <v>520</v>
      </c>
      <c r="C160" s="130"/>
      <c r="D160" s="130"/>
      <c r="E160" s="130"/>
      <c r="F160" s="130"/>
      <c r="G160" s="130"/>
      <c r="H160" s="130"/>
      <c r="I160" s="130">
        <v>15</v>
      </c>
      <c r="J160" s="130">
        <v>6</v>
      </c>
      <c r="K160" s="130">
        <v>5</v>
      </c>
      <c r="L160" s="130">
        <v>11</v>
      </c>
      <c r="M160" s="132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3"/>
      <c r="Z160" s="134"/>
      <c r="AA160" s="130">
        <v>0</v>
      </c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5"/>
      <c r="AL160" s="135"/>
      <c r="AM160" s="130"/>
      <c r="AN160" s="130"/>
      <c r="AO160" s="130"/>
      <c r="AP160" s="130"/>
      <c r="AQ160" s="130"/>
      <c r="AR160" s="130"/>
      <c r="AS160" s="130"/>
      <c r="AT160" s="130"/>
    </row>
    <row r="161" spans="1:46">
      <c r="A161" s="129">
        <v>136</v>
      </c>
      <c r="B161" s="130" t="s">
        <v>354</v>
      </c>
      <c r="C161" s="130">
        <v>432</v>
      </c>
      <c r="D161" s="130">
        <v>50</v>
      </c>
      <c r="E161" s="130">
        <v>6</v>
      </c>
      <c r="F161" s="130"/>
      <c r="G161" s="130">
        <v>1</v>
      </c>
      <c r="H161" s="130"/>
      <c r="I161" s="130"/>
      <c r="J161" s="130"/>
      <c r="K161" s="130"/>
      <c r="L161" s="130">
        <v>0</v>
      </c>
      <c r="M161" s="132">
        <v>0</v>
      </c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3"/>
      <c r="Z161" s="134"/>
      <c r="AA161" s="130">
        <v>0</v>
      </c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5"/>
      <c r="AL161" s="135"/>
      <c r="AM161" s="130"/>
      <c r="AN161" s="130"/>
      <c r="AO161" s="130"/>
      <c r="AP161" s="130"/>
      <c r="AQ161" s="130"/>
      <c r="AR161" s="130"/>
      <c r="AS161" s="130"/>
      <c r="AT161" s="130"/>
    </row>
    <row r="162" spans="1:46">
      <c r="A162" s="129">
        <v>137</v>
      </c>
      <c r="B162" s="130" t="s">
        <v>355</v>
      </c>
      <c r="C162" s="130">
        <v>600</v>
      </c>
      <c r="D162" s="130">
        <v>40</v>
      </c>
      <c r="E162" s="130">
        <v>6</v>
      </c>
      <c r="F162" s="130"/>
      <c r="G162" s="130">
        <v>1</v>
      </c>
      <c r="H162" s="130"/>
      <c r="I162" s="130"/>
      <c r="J162" s="130">
        <v>1</v>
      </c>
      <c r="K162" s="130">
        <v>1</v>
      </c>
      <c r="L162" s="130">
        <v>2</v>
      </c>
      <c r="M162" s="132">
        <v>0.33</v>
      </c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3"/>
      <c r="Z162" s="134"/>
      <c r="AA162" s="130">
        <v>0</v>
      </c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5"/>
      <c r="AL162" s="135"/>
      <c r="AM162" s="130"/>
      <c r="AN162" s="130"/>
      <c r="AO162" s="130"/>
      <c r="AP162" s="130"/>
      <c r="AQ162" s="130"/>
      <c r="AR162" s="130"/>
      <c r="AS162" s="130"/>
      <c r="AT162" s="130"/>
    </row>
    <row r="163" spans="1:46">
      <c r="A163" s="129">
        <v>138</v>
      </c>
      <c r="B163" s="130" t="s">
        <v>356</v>
      </c>
      <c r="C163" s="130">
        <v>530</v>
      </c>
      <c r="D163" s="130">
        <v>35</v>
      </c>
      <c r="E163" s="130">
        <v>4</v>
      </c>
      <c r="F163" s="130">
        <v>2</v>
      </c>
      <c r="G163" s="130"/>
      <c r="H163" s="130"/>
      <c r="I163" s="130"/>
      <c r="J163" s="130"/>
      <c r="K163" s="130"/>
      <c r="L163" s="130">
        <v>0</v>
      </c>
      <c r="M163" s="132">
        <v>0</v>
      </c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3"/>
      <c r="Z163" s="134"/>
      <c r="AA163" s="130">
        <v>0</v>
      </c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5"/>
      <c r="AL163" s="135"/>
      <c r="AM163" s="130"/>
      <c r="AN163" s="130"/>
      <c r="AO163" s="130"/>
      <c r="AP163" s="130"/>
      <c r="AQ163" s="130"/>
      <c r="AR163" s="130"/>
      <c r="AS163" s="130"/>
      <c r="AT163" s="130"/>
    </row>
    <row r="164" spans="1:46">
      <c r="A164" s="129">
        <v>139</v>
      </c>
      <c r="B164" s="130" t="s">
        <v>521</v>
      </c>
      <c r="C164" s="130">
        <v>425</v>
      </c>
      <c r="D164" s="130">
        <v>12</v>
      </c>
      <c r="E164" s="130">
        <v>4</v>
      </c>
      <c r="F164" s="130">
        <v>2</v>
      </c>
      <c r="G164" s="130"/>
      <c r="H164" s="130"/>
      <c r="I164" s="130">
        <v>3</v>
      </c>
      <c r="J164" s="130"/>
      <c r="K164" s="130"/>
      <c r="L164" s="130">
        <v>18</v>
      </c>
      <c r="M164" s="132">
        <v>4.24</v>
      </c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3"/>
      <c r="Z164" s="134"/>
      <c r="AA164" s="130">
        <v>0</v>
      </c>
      <c r="AB164" s="130"/>
      <c r="AC164" s="130"/>
      <c r="AD164" s="130"/>
      <c r="AE164" s="130"/>
      <c r="AF164" s="130"/>
      <c r="AG164" s="130">
        <v>15</v>
      </c>
      <c r="AH164" s="130"/>
      <c r="AI164" s="130">
        <v>1500</v>
      </c>
      <c r="AJ164" s="130" t="s">
        <v>215</v>
      </c>
      <c r="AK164" s="135"/>
      <c r="AL164" s="135"/>
      <c r="AM164" s="130"/>
      <c r="AN164" s="130"/>
      <c r="AO164" s="130"/>
      <c r="AP164" s="130"/>
      <c r="AQ164" s="130"/>
      <c r="AR164" s="130"/>
      <c r="AS164" s="130"/>
      <c r="AT164" s="130"/>
    </row>
    <row r="165" spans="1:46">
      <c r="A165" s="129"/>
      <c r="B165" s="130" t="s">
        <v>522</v>
      </c>
      <c r="C165" s="130"/>
      <c r="D165" s="130"/>
      <c r="E165" s="130"/>
      <c r="F165" s="130"/>
      <c r="G165" s="130"/>
      <c r="H165" s="130"/>
      <c r="I165" s="130">
        <v>10</v>
      </c>
      <c r="J165" s="130">
        <v>3</v>
      </c>
      <c r="K165" s="130">
        <v>3</v>
      </c>
      <c r="L165" s="130">
        <v>6</v>
      </c>
      <c r="M165" s="132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3"/>
      <c r="Z165" s="134"/>
      <c r="AA165" s="130">
        <v>0</v>
      </c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5"/>
      <c r="AL165" s="135"/>
      <c r="AM165" s="130"/>
      <c r="AN165" s="130"/>
      <c r="AO165" s="130"/>
      <c r="AP165" s="130"/>
      <c r="AQ165" s="130"/>
      <c r="AR165" s="130"/>
      <c r="AS165" s="130"/>
      <c r="AT165" s="130"/>
    </row>
    <row r="166" spans="1:46">
      <c r="A166" s="129"/>
      <c r="B166" s="130" t="s">
        <v>357</v>
      </c>
      <c r="C166" s="130"/>
      <c r="D166" s="130"/>
      <c r="E166" s="130"/>
      <c r="F166" s="130"/>
      <c r="G166" s="130"/>
      <c r="H166" s="130"/>
      <c r="I166" s="130">
        <v>20</v>
      </c>
      <c r="J166" s="130">
        <v>10</v>
      </c>
      <c r="K166" s="130">
        <v>2</v>
      </c>
      <c r="L166" s="130">
        <v>12</v>
      </c>
      <c r="M166" s="132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3"/>
      <c r="Z166" s="134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5"/>
      <c r="AL166" s="135"/>
      <c r="AM166" s="130"/>
      <c r="AN166" s="130"/>
      <c r="AO166" s="130"/>
      <c r="AP166" s="130"/>
      <c r="AQ166" s="130"/>
      <c r="AR166" s="130"/>
      <c r="AS166" s="130"/>
      <c r="AT166" s="130"/>
    </row>
    <row r="167" spans="1:46">
      <c r="A167" s="129">
        <v>140</v>
      </c>
      <c r="B167" s="130" t="s">
        <v>358</v>
      </c>
      <c r="C167" s="130">
        <v>240</v>
      </c>
      <c r="D167" s="130">
        <v>50</v>
      </c>
      <c r="E167" s="130">
        <v>10</v>
      </c>
      <c r="F167" s="130"/>
      <c r="G167" s="130">
        <v>1</v>
      </c>
      <c r="H167" s="130"/>
      <c r="I167" s="130">
        <v>3</v>
      </c>
      <c r="J167" s="130">
        <v>1</v>
      </c>
      <c r="K167" s="130"/>
      <c r="L167" s="130">
        <v>14</v>
      </c>
      <c r="M167" s="132">
        <v>5.83</v>
      </c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3"/>
      <c r="Z167" s="134"/>
      <c r="AA167" s="130">
        <v>0</v>
      </c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5"/>
      <c r="AL167" s="135"/>
      <c r="AM167" s="130"/>
      <c r="AN167" s="130"/>
      <c r="AO167" s="130"/>
      <c r="AP167" s="130"/>
      <c r="AQ167" s="130"/>
      <c r="AR167" s="130"/>
      <c r="AS167" s="130"/>
      <c r="AT167" s="130"/>
    </row>
    <row r="168" spans="1:46">
      <c r="A168" s="129"/>
      <c r="B168" s="130" t="s">
        <v>523</v>
      </c>
      <c r="C168" s="130"/>
      <c r="D168" s="130"/>
      <c r="E168" s="130"/>
      <c r="F168" s="130"/>
      <c r="G168" s="130"/>
      <c r="H168" s="130"/>
      <c r="I168" s="130">
        <v>15</v>
      </c>
      <c r="J168" s="130">
        <v>8</v>
      </c>
      <c r="K168" s="130">
        <v>5</v>
      </c>
      <c r="L168" s="130">
        <v>13</v>
      </c>
      <c r="M168" s="132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3"/>
      <c r="Z168" s="134"/>
      <c r="AA168" s="130">
        <v>0</v>
      </c>
      <c r="AB168" s="130"/>
      <c r="AC168" s="130"/>
      <c r="AD168" s="130"/>
      <c r="AE168" s="130"/>
      <c r="AF168" s="130"/>
      <c r="AG168" s="130"/>
      <c r="AH168" s="130"/>
      <c r="AI168" s="130"/>
      <c r="AJ168" s="130"/>
      <c r="AK168" s="135"/>
      <c r="AL168" s="135"/>
      <c r="AM168" s="130"/>
      <c r="AN168" s="130"/>
      <c r="AO168" s="130"/>
      <c r="AP168" s="130"/>
      <c r="AQ168" s="130"/>
      <c r="AR168" s="130"/>
      <c r="AS168" s="130"/>
      <c r="AT168" s="130"/>
    </row>
    <row r="169" spans="1:46">
      <c r="A169" s="129">
        <v>141</v>
      </c>
      <c r="B169" s="130" t="s">
        <v>359</v>
      </c>
      <c r="C169" s="130">
        <v>650</v>
      </c>
      <c r="D169" s="130">
        <v>50</v>
      </c>
      <c r="E169" s="130">
        <v>1.5</v>
      </c>
      <c r="F169" s="130">
        <v>3.5</v>
      </c>
      <c r="G169" s="130"/>
      <c r="H169" s="130"/>
      <c r="I169" s="130">
        <v>1</v>
      </c>
      <c r="J169" s="130">
        <v>3</v>
      </c>
      <c r="K169" s="130"/>
      <c r="L169" s="130">
        <v>3</v>
      </c>
      <c r="M169" s="132">
        <v>0.46</v>
      </c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3"/>
      <c r="Z169" s="134"/>
      <c r="AA169" s="130">
        <v>0</v>
      </c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5"/>
      <c r="AL169" s="135"/>
      <c r="AM169" s="130"/>
      <c r="AN169" s="130"/>
      <c r="AO169" s="130"/>
      <c r="AP169" s="130"/>
      <c r="AQ169" s="130"/>
      <c r="AR169" s="130"/>
      <c r="AS169" s="130"/>
      <c r="AT169" s="130"/>
    </row>
    <row r="170" spans="1:46">
      <c r="A170" s="129">
        <v>142</v>
      </c>
      <c r="B170" s="129" t="s">
        <v>360</v>
      </c>
      <c r="C170" s="130">
        <v>460</v>
      </c>
      <c r="D170" s="130">
        <v>65</v>
      </c>
      <c r="E170" s="130">
        <v>3</v>
      </c>
      <c r="F170" s="130">
        <v>1</v>
      </c>
      <c r="G170" s="130"/>
      <c r="H170" s="130"/>
      <c r="I170" s="130"/>
      <c r="J170" s="130"/>
      <c r="K170" s="130"/>
      <c r="L170" s="130">
        <v>0</v>
      </c>
      <c r="M170" s="132">
        <v>0</v>
      </c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3"/>
      <c r="Z170" s="134"/>
      <c r="AA170" s="130">
        <v>0</v>
      </c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5"/>
      <c r="AL170" s="135"/>
      <c r="AM170" s="130"/>
      <c r="AN170" s="130"/>
      <c r="AO170" s="130"/>
      <c r="AP170" s="130"/>
      <c r="AQ170" s="130"/>
      <c r="AR170" s="130"/>
      <c r="AS170" s="130"/>
      <c r="AT170" s="130"/>
    </row>
    <row r="171" spans="1:46">
      <c r="A171" s="129">
        <v>143</v>
      </c>
      <c r="B171" s="130" t="s">
        <v>361</v>
      </c>
      <c r="C171" s="130">
        <v>770</v>
      </c>
      <c r="D171" s="130">
        <v>45</v>
      </c>
      <c r="E171" s="136">
        <v>3</v>
      </c>
      <c r="F171" s="134">
        <v>2</v>
      </c>
      <c r="G171" s="130"/>
      <c r="H171" s="130"/>
      <c r="I171" s="130"/>
      <c r="J171" s="130"/>
      <c r="K171" s="130"/>
      <c r="L171" s="130">
        <v>10</v>
      </c>
      <c r="M171" s="132">
        <v>1.3</v>
      </c>
      <c r="N171" s="130">
        <v>120</v>
      </c>
      <c r="O171" s="130">
        <v>1</v>
      </c>
      <c r="P171" s="130">
        <v>1.6</v>
      </c>
      <c r="Q171" s="130">
        <v>2.5</v>
      </c>
      <c r="R171" s="130">
        <v>3.2</v>
      </c>
      <c r="S171" s="130">
        <v>3.5</v>
      </c>
      <c r="T171" s="130">
        <v>3.2</v>
      </c>
      <c r="U171" s="130">
        <v>3</v>
      </c>
      <c r="V171" s="130">
        <v>2.2999999999999998</v>
      </c>
      <c r="W171" s="130">
        <v>1.4</v>
      </c>
      <c r="X171" s="130">
        <v>1.3</v>
      </c>
      <c r="Y171" s="133">
        <v>3.5</v>
      </c>
      <c r="Z171" s="134">
        <v>750</v>
      </c>
      <c r="AA171" s="130">
        <v>0</v>
      </c>
      <c r="AB171" s="130"/>
      <c r="AC171" s="130"/>
      <c r="AD171" s="130" t="s">
        <v>197</v>
      </c>
      <c r="AE171" s="130" t="s">
        <v>198</v>
      </c>
      <c r="AF171" s="130" t="s">
        <v>232</v>
      </c>
      <c r="AG171" s="130">
        <v>15</v>
      </c>
      <c r="AH171" s="130"/>
      <c r="AI171" s="130">
        <v>1630</v>
      </c>
      <c r="AJ171" s="130"/>
      <c r="AK171" s="135"/>
      <c r="AL171" s="135"/>
      <c r="AM171" s="130"/>
      <c r="AN171" s="130"/>
      <c r="AO171" s="130"/>
      <c r="AP171" s="130"/>
      <c r="AQ171" s="130"/>
      <c r="AR171" s="130"/>
      <c r="AS171" s="130"/>
      <c r="AT171" s="130"/>
    </row>
    <row r="172" spans="1:46">
      <c r="A172" s="129"/>
      <c r="B172" s="130" t="s">
        <v>362</v>
      </c>
      <c r="C172" s="136"/>
      <c r="D172" s="134"/>
      <c r="E172" s="118"/>
      <c r="F172" s="130"/>
      <c r="G172" s="130"/>
      <c r="H172" s="130"/>
      <c r="I172" s="130">
        <v>1</v>
      </c>
      <c r="J172" s="130">
        <v>10</v>
      </c>
      <c r="K172" s="130"/>
      <c r="L172" s="130">
        <v>10</v>
      </c>
      <c r="M172" s="132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3"/>
      <c r="Z172" s="134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5"/>
      <c r="AL172" s="135"/>
      <c r="AM172" s="130"/>
      <c r="AN172" s="130"/>
      <c r="AO172" s="130"/>
      <c r="AP172" s="130"/>
      <c r="AQ172" s="130"/>
      <c r="AR172" s="130"/>
      <c r="AS172" s="130"/>
      <c r="AT172" s="130"/>
    </row>
    <row r="173" spans="1:46">
      <c r="A173" s="129">
        <v>144</v>
      </c>
      <c r="B173" s="130" t="s">
        <v>524</v>
      </c>
      <c r="C173" s="138">
        <v>2000</v>
      </c>
      <c r="D173" s="134">
        <v>10</v>
      </c>
      <c r="E173" s="130">
        <v>3.5</v>
      </c>
      <c r="F173" s="130">
        <v>1</v>
      </c>
      <c r="G173" s="130"/>
      <c r="H173" s="130"/>
      <c r="I173" s="130">
        <v>6</v>
      </c>
      <c r="J173" s="130">
        <v>2</v>
      </c>
      <c r="K173" s="130">
        <v>1</v>
      </c>
      <c r="L173" s="130">
        <v>3</v>
      </c>
      <c r="M173" s="132">
        <v>0.15</v>
      </c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3"/>
      <c r="Z173" s="134"/>
      <c r="AA173" s="130">
        <v>0</v>
      </c>
      <c r="AB173" s="130"/>
      <c r="AC173" s="130"/>
      <c r="AD173" s="130"/>
      <c r="AE173" s="130"/>
      <c r="AF173" s="130"/>
      <c r="AG173" s="130">
        <v>11</v>
      </c>
      <c r="AH173" s="130"/>
      <c r="AI173" s="130">
        <v>1230</v>
      </c>
      <c r="AJ173" s="130"/>
      <c r="AK173" s="135"/>
      <c r="AL173" s="135"/>
      <c r="AM173" s="130">
        <v>1850</v>
      </c>
      <c r="AN173" s="130"/>
      <c r="AO173" s="130"/>
      <c r="AP173" s="130"/>
      <c r="AQ173" s="130"/>
      <c r="AR173" s="130"/>
      <c r="AS173" s="130"/>
      <c r="AT173" s="130"/>
    </row>
    <row r="174" spans="1:46">
      <c r="A174" s="129">
        <v>145</v>
      </c>
      <c r="B174" s="130" t="s">
        <v>363</v>
      </c>
      <c r="C174" s="118">
        <v>200</v>
      </c>
      <c r="D174" s="130">
        <v>50</v>
      </c>
      <c r="E174" s="130">
        <v>8</v>
      </c>
      <c r="F174" s="130"/>
      <c r="G174" s="130">
        <v>1.5</v>
      </c>
      <c r="H174" s="130"/>
      <c r="I174" s="130"/>
      <c r="J174" s="130"/>
      <c r="K174" s="130"/>
      <c r="L174" s="130">
        <v>18</v>
      </c>
      <c r="M174" s="132">
        <v>9</v>
      </c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3"/>
      <c r="Z174" s="134"/>
      <c r="AA174" s="130">
        <v>0</v>
      </c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5"/>
      <c r="AL174" s="135"/>
      <c r="AM174" s="130"/>
      <c r="AN174" s="130"/>
      <c r="AO174" s="130"/>
      <c r="AP174" s="130"/>
      <c r="AQ174" s="130"/>
      <c r="AR174" s="130"/>
      <c r="AS174" s="130"/>
      <c r="AT174" s="130"/>
    </row>
    <row r="175" spans="1:46">
      <c r="A175" s="129"/>
      <c r="B175" s="130" t="s">
        <v>525</v>
      </c>
      <c r="C175" s="130"/>
      <c r="D175" s="130"/>
      <c r="E175" s="130"/>
      <c r="F175" s="130"/>
      <c r="G175" s="130"/>
      <c r="H175" s="130"/>
      <c r="I175" s="130">
        <v>25</v>
      </c>
      <c r="J175" s="130">
        <v>15</v>
      </c>
      <c r="K175" s="130">
        <v>3</v>
      </c>
      <c r="L175" s="130">
        <v>18</v>
      </c>
      <c r="M175" s="132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3"/>
      <c r="Z175" s="134"/>
      <c r="AA175" s="130">
        <v>0</v>
      </c>
      <c r="AB175" s="130"/>
      <c r="AC175" s="130"/>
      <c r="AD175" s="130"/>
      <c r="AE175" s="130"/>
      <c r="AF175" s="130"/>
      <c r="AG175" s="130"/>
      <c r="AH175" s="130"/>
      <c r="AI175" s="130"/>
      <c r="AJ175" s="130" t="s">
        <v>211</v>
      </c>
      <c r="AK175" s="135"/>
      <c r="AL175" s="135"/>
      <c r="AM175" s="130"/>
      <c r="AN175" s="130"/>
      <c r="AO175" s="130"/>
      <c r="AP175" s="130"/>
      <c r="AQ175" s="130"/>
      <c r="AR175" s="130"/>
      <c r="AS175" s="130"/>
      <c r="AT175" s="130"/>
    </row>
    <row r="176" spans="1:46">
      <c r="A176" s="129">
        <v>146</v>
      </c>
      <c r="B176" s="130" t="s">
        <v>526</v>
      </c>
      <c r="C176" s="130">
        <v>1650</v>
      </c>
      <c r="D176" s="130">
        <v>8</v>
      </c>
      <c r="E176" s="130">
        <v>1</v>
      </c>
      <c r="F176" s="130">
        <v>0.5</v>
      </c>
      <c r="G176" s="130"/>
      <c r="H176" s="130"/>
      <c r="I176" s="130"/>
      <c r="J176" s="130"/>
      <c r="K176" s="130"/>
      <c r="L176" s="130">
        <v>51</v>
      </c>
      <c r="M176" s="132">
        <v>3.09</v>
      </c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3"/>
      <c r="Z176" s="134"/>
      <c r="AA176" s="130">
        <v>0</v>
      </c>
      <c r="AB176" s="130"/>
      <c r="AC176" s="130"/>
      <c r="AD176" s="130"/>
      <c r="AE176" s="130"/>
      <c r="AF176" s="130"/>
      <c r="AG176" s="130">
        <v>14</v>
      </c>
      <c r="AH176" s="130"/>
      <c r="AI176" s="130">
        <v>1100</v>
      </c>
      <c r="AJ176" s="130"/>
      <c r="AK176" s="135"/>
      <c r="AL176" s="135"/>
      <c r="AM176" s="130">
        <v>1450</v>
      </c>
      <c r="AN176" s="130"/>
      <c r="AO176" s="130"/>
      <c r="AP176" s="130"/>
      <c r="AQ176" s="130"/>
      <c r="AR176" s="130"/>
      <c r="AS176" s="130"/>
      <c r="AT176" s="130"/>
    </row>
    <row r="177" spans="1:46">
      <c r="A177" s="129"/>
      <c r="B177" s="130" t="s">
        <v>527</v>
      </c>
      <c r="C177" s="130"/>
      <c r="D177" s="130"/>
      <c r="E177" s="130"/>
      <c r="F177" s="130"/>
      <c r="G177" s="130"/>
      <c r="H177" s="130"/>
      <c r="I177" s="130">
        <v>7</v>
      </c>
      <c r="J177" s="130">
        <v>5</v>
      </c>
      <c r="K177" s="130">
        <v>5</v>
      </c>
      <c r="L177" s="130">
        <v>10</v>
      </c>
      <c r="M177" s="132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3"/>
      <c r="Z177" s="134"/>
      <c r="AA177" s="130">
        <v>0</v>
      </c>
      <c r="AB177" s="130"/>
      <c r="AC177" s="130"/>
      <c r="AD177" s="130"/>
      <c r="AE177" s="130"/>
      <c r="AF177" s="130"/>
      <c r="AG177" s="130"/>
      <c r="AH177" s="130"/>
      <c r="AI177" s="130"/>
      <c r="AJ177" s="130"/>
      <c r="AK177" s="135"/>
      <c r="AL177" s="135"/>
      <c r="AM177" s="130"/>
      <c r="AN177" s="130"/>
      <c r="AO177" s="130"/>
      <c r="AP177" s="130"/>
      <c r="AQ177" s="130"/>
      <c r="AR177" s="130"/>
      <c r="AS177" s="130"/>
      <c r="AT177" s="130"/>
    </row>
    <row r="178" spans="1:46">
      <c r="A178" s="129"/>
      <c r="B178" s="130" t="s">
        <v>528</v>
      </c>
      <c r="C178" s="130"/>
      <c r="D178" s="130"/>
      <c r="E178" s="130"/>
      <c r="F178" s="130"/>
      <c r="G178" s="130"/>
      <c r="H178" s="130"/>
      <c r="I178" s="130">
        <v>30</v>
      </c>
      <c r="J178" s="130">
        <v>15</v>
      </c>
      <c r="K178" s="130">
        <v>5</v>
      </c>
      <c r="L178" s="130">
        <v>20</v>
      </c>
      <c r="M178" s="132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3"/>
      <c r="Z178" s="134"/>
      <c r="AA178" s="130">
        <v>0</v>
      </c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5"/>
      <c r="AL178" s="135"/>
      <c r="AM178" s="130"/>
      <c r="AN178" s="130"/>
      <c r="AO178" s="130"/>
      <c r="AP178" s="130"/>
      <c r="AQ178" s="130"/>
      <c r="AR178" s="130"/>
      <c r="AS178" s="130"/>
      <c r="AT178" s="130"/>
    </row>
    <row r="179" spans="1:46">
      <c r="A179" s="129"/>
      <c r="B179" s="130" t="s">
        <v>529</v>
      </c>
      <c r="C179" s="130"/>
      <c r="D179" s="130"/>
      <c r="E179" s="130"/>
      <c r="F179" s="130"/>
      <c r="G179" s="130"/>
      <c r="H179" s="130"/>
      <c r="I179" s="130">
        <v>25</v>
      </c>
      <c r="J179" s="130">
        <v>15</v>
      </c>
      <c r="K179" s="130">
        <v>6</v>
      </c>
      <c r="L179" s="130">
        <v>21</v>
      </c>
      <c r="M179" s="132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3"/>
      <c r="Z179" s="134"/>
      <c r="AA179" s="130">
        <v>0</v>
      </c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5"/>
      <c r="AL179" s="135"/>
      <c r="AM179" s="130"/>
      <c r="AN179" s="130"/>
      <c r="AO179" s="130"/>
      <c r="AP179" s="130"/>
      <c r="AQ179" s="130"/>
      <c r="AR179" s="130"/>
      <c r="AS179" s="130"/>
      <c r="AT179" s="130"/>
    </row>
    <row r="180" spans="1:46">
      <c r="A180" s="129">
        <v>147</v>
      </c>
      <c r="B180" s="130" t="s">
        <v>364</v>
      </c>
      <c r="C180" s="130">
        <v>200</v>
      </c>
      <c r="D180" s="130">
        <v>35</v>
      </c>
      <c r="E180" s="130">
        <v>2.5</v>
      </c>
      <c r="F180" s="130">
        <v>1</v>
      </c>
      <c r="G180" s="130"/>
      <c r="H180" s="130"/>
      <c r="I180" s="130">
        <v>1</v>
      </c>
      <c r="J180" s="130">
        <v>2</v>
      </c>
      <c r="K180" s="130">
        <v>2</v>
      </c>
      <c r="L180" s="130">
        <v>4</v>
      </c>
      <c r="M180" s="132">
        <v>2</v>
      </c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3"/>
      <c r="Z180" s="134"/>
      <c r="AA180" s="130">
        <v>0</v>
      </c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5"/>
      <c r="AL180" s="135"/>
      <c r="AM180" s="130"/>
      <c r="AN180" s="130"/>
      <c r="AO180" s="130"/>
      <c r="AP180" s="130"/>
      <c r="AQ180" s="130"/>
      <c r="AR180" s="130"/>
      <c r="AS180" s="130"/>
      <c r="AT180" s="130"/>
    </row>
    <row r="181" spans="1:46">
      <c r="A181" s="129">
        <v>148</v>
      </c>
      <c r="B181" s="130" t="s">
        <v>365</v>
      </c>
      <c r="C181" s="130">
        <v>290</v>
      </c>
      <c r="D181" s="130">
        <v>40</v>
      </c>
      <c r="E181" s="130">
        <v>3.5</v>
      </c>
      <c r="F181" s="130"/>
      <c r="G181" s="130">
        <v>1</v>
      </c>
      <c r="H181" s="130"/>
      <c r="I181" s="130">
        <v>1</v>
      </c>
      <c r="J181" s="130"/>
      <c r="K181" s="130"/>
      <c r="L181" s="130">
        <v>0</v>
      </c>
      <c r="M181" s="132">
        <v>0</v>
      </c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3"/>
      <c r="Z181" s="134"/>
      <c r="AA181" s="130">
        <v>0</v>
      </c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5"/>
      <c r="AL181" s="135"/>
      <c r="AM181" s="130"/>
      <c r="AN181" s="130"/>
      <c r="AO181" s="130"/>
      <c r="AP181" s="130"/>
      <c r="AQ181" s="130"/>
      <c r="AR181" s="130"/>
      <c r="AS181" s="130"/>
      <c r="AT181" s="130"/>
    </row>
    <row r="182" spans="1:46">
      <c r="A182" s="129">
        <v>149</v>
      </c>
      <c r="B182" s="130" t="s">
        <v>366</v>
      </c>
      <c r="C182" s="130">
        <v>275</v>
      </c>
      <c r="D182" s="130">
        <v>45</v>
      </c>
      <c r="E182" s="130">
        <v>3</v>
      </c>
      <c r="F182" s="130"/>
      <c r="G182" s="130">
        <v>1</v>
      </c>
      <c r="H182" s="130"/>
      <c r="I182" s="130"/>
      <c r="J182" s="130">
        <v>1</v>
      </c>
      <c r="K182" s="130"/>
      <c r="L182" s="130">
        <v>1</v>
      </c>
      <c r="M182" s="132">
        <v>0.36</v>
      </c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3"/>
      <c r="Z182" s="134"/>
      <c r="AA182" s="130">
        <v>0</v>
      </c>
      <c r="AB182" s="130"/>
      <c r="AC182" s="130"/>
      <c r="AD182" s="130" t="s">
        <v>197</v>
      </c>
      <c r="AE182" s="130" t="s">
        <v>198</v>
      </c>
      <c r="AF182" s="130" t="s">
        <v>198</v>
      </c>
      <c r="AG182" s="130">
        <v>13</v>
      </c>
      <c r="AH182" s="130"/>
      <c r="AI182" s="130">
        <v>1200</v>
      </c>
      <c r="AJ182" s="130"/>
      <c r="AK182" s="135"/>
      <c r="AL182" s="135"/>
      <c r="AM182" s="130"/>
      <c r="AN182" s="130"/>
      <c r="AO182" s="130"/>
      <c r="AP182" s="130"/>
      <c r="AQ182" s="130"/>
      <c r="AR182" s="130"/>
      <c r="AS182" s="130"/>
      <c r="AT182" s="130"/>
    </row>
    <row r="183" spans="1:46">
      <c r="A183" s="129">
        <v>150</v>
      </c>
      <c r="B183" s="130" t="s">
        <v>367</v>
      </c>
      <c r="C183" s="130">
        <v>150</v>
      </c>
      <c r="D183" s="130">
        <v>40</v>
      </c>
      <c r="E183" s="130">
        <v>2</v>
      </c>
      <c r="F183" s="130">
        <v>1</v>
      </c>
      <c r="G183" s="130"/>
      <c r="H183" s="130"/>
      <c r="I183" s="130">
        <v>1</v>
      </c>
      <c r="J183" s="130">
        <v>3</v>
      </c>
      <c r="K183" s="130"/>
      <c r="L183" s="130">
        <v>3</v>
      </c>
      <c r="M183" s="132">
        <v>2</v>
      </c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3"/>
      <c r="Z183" s="134"/>
      <c r="AA183" s="130">
        <v>0</v>
      </c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5"/>
      <c r="AL183" s="135"/>
      <c r="AM183" s="130"/>
      <c r="AN183" s="130"/>
      <c r="AO183" s="130"/>
      <c r="AP183" s="130"/>
      <c r="AQ183" s="130"/>
      <c r="AR183" s="130"/>
      <c r="AS183" s="130"/>
      <c r="AT183" s="130"/>
    </row>
    <row r="184" spans="1:46">
      <c r="A184" s="129">
        <v>151</v>
      </c>
      <c r="B184" s="130" t="s">
        <v>368</v>
      </c>
      <c r="C184" s="130">
        <v>190</v>
      </c>
      <c r="D184" s="130">
        <v>30</v>
      </c>
      <c r="E184" s="130">
        <v>3</v>
      </c>
      <c r="F184" s="130"/>
      <c r="G184" s="130">
        <v>1</v>
      </c>
      <c r="H184" s="130"/>
      <c r="I184" s="130"/>
      <c r="J184" s="130">
        <v>1</v>
      </c>
      <c r="K184" s="130"/>
      <c r="L184" s="130">
        <v>1</v>
      </c>
      <c r="M184" s="132">
        <v>0.53</v>
      </c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3"/>
      <c r="Z184" s="134"/>
      <c r="AA184" s="130">
        <v>0</v>
      </c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5"/>
      <c r="AL184" s="135"/>
      <c r="AM184" s="130"/>
      <c r="AN184" s="130"/>
      <c r="AO184" s="130"/>
      <c r="AP184" s="130"/>
      <c r="AQ184" s="130"/>
      <c r="AR184" s="130"/>
      <c r="AS184" s="130"/>
      <c r="AT184" s="130"/>
    </row>
    <row r="185" spans="1:46">
      <c r="A185" s="129">
        <v>152</v>
      </c>
      <c r="B185" s="130" t="s">
        <v>369</v>
      </c>
      <c r="C185" s="130">
        <v>230</v>
      </c>
      <c r="D185" s="130">
        <v>25</v>
      </c>
      <c r="E185" s="130">
        <v>6</v>
      </c>
      <c r="F185" s="130"/>
      <c r="G185" s="130">
        <v>1</v>
      </c>
      <c r="H185" s="130"/>
      <c r="I185" s="130"/>
      <c r="J185" s="130"/>
      <c r="K185" s="130"/>
      <c r="L185" s="130">
        <v>9</v>
      </c>
      <c r="M185" s="132">
        <v>3.91</v>
      </c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3"/>
      <c r="Z185" s="134"/>
      <c r="AA185" s="130">
        <v>0</v>
      </c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5"/>
      <c r="AL185" s="135"/>
      <c r="AM185" s="130"/>
      <c r="AN185" s="130"/>
      <c r="AO185" s="130"/>
      <c r="AP185" s="130"/>
      <c r="AQ185" s="130"/>
      <c r="AR185" s="130"/>
      <c r="AS185" s="130"/>
      <c r="AT185" s="130"/>
    </row>
    <row r="186" spans="1:46">
      <c r="A186" s="129"/>
      <c r="B186" s="130" t="s">
        <v>530</v>
      </c>
      <c r="C186" s="130"/>
      <c r="D186" s="130"/>
      <c r="E186" s="130"/>
      <c r="F186" s="130"/>
      <c r="G186" s="130"/>
      <c r="H186" s="130"/>
      <c r="I186" s="130">
        <v>2</v>
      </c>
      <c r="J186" s="130">
        <v>2</v>
      </c>
      <c r="K186" s="130">
        <v>7</v>
      </c>
      <c r="L186" s="130">
        <v>9</v>
      </c>
      <c r="M186" s="132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3"/>
      <c r="Z186" s="134"/>
      <c r="AA186" s="130">
        <v>0</v>
      </c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5"/>
      <c r="AL186" s="135"/>
      <c r="AM186" s="130"/>
      <c r="AN186" s="130"/>
      <c r="AO186" s="130"/>
      <c r="AP186" s="130"/>
      <c r="AQ186" s="130"/>
      <c r="AR186" s="130"/>
      <c r="AS186" s="130"/>
      <c r="AT186" s="130"/>
    </row>
    <row r="187" spans="1:46">
      <c r="A187" s="129">
        <v>153</v>
      </c>
      <c r="B187" s="130" t="s">
        <v>370</v>
      </c>
      <c r="C187" s="130">
        <v>90</v>
      </c>
      <c r="D187" s="130">
        <v>25</v>
      </c>
      <c r="E187" s="130">
        <v>6</v>
      </c>
      <c r="F187" s="130"/>
      <c r="G187" s="130">
        <v>1</v>
      </c>
      <c r="H187" s="130"/>
      <c r="I187" s="130"/>
      <c r="J187" s="130"/>
      <c r="K187" s="130"/>
      <c r="L187" s="130">
        <v>0</v>
      </c>
      <c r="M187" s="132">
        <v>0</v>
      </c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3"/>
      <c r="Z187" s="134"/>
      <c r="AA187" s="130">
        <v>0</v>
      </c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135"/>
      <c r="AL187" s="135"/>
      <c r="AM187" s="130"/>
      <c r="AN187" s="130"/>
      <c r="AO187" s="130"/>
      <c r="AP187" s="130"/>
      <c r="AQ187" s="130"/>
      <c r="AR187" s="130"/>
      <c r="AS187" s="130"/>
      <c r="AT187" s="130"/>
    </row>
    <row r="188" spans="1:46">
      <c r="A188" s="129">
        <v>154</v>
      </c>
      <c r="B188" s="130" t="s">
        <v>371</v>
      </c>
      <c r="C188" s="130">
        <v>250</v>
      </c>
      <c r="D188" s="130">
        <v>35</v>
      </c>
      <c r="E188" s="130">
        <v>1.5</v>
      </c>
      <c r="F188" s="130">
        <v>1</v>
      </c>
      <c r="G188" s="130"/>
      <c r="H188" s="130"/>
      <c r="I188" s="130"/>
      <c r="J188" s="130">
        <v>1</v>
      </c>
      <c r="K188" s="130"/>
      <c r="L188" s="130">
        <v>1</v>
      </c>
      <c r="M188" s="132">
        <v>0.4</v>
      </c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3"/>
      <c r="Z188" s="134"/>
      <c r="AA188" s="130">
        <v>0</v>
      </c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5"/>
      <c r="AL188" s="135"/>
      <c r="AM188" s="130"/>
      <c r="AN188" s="130"/>
      <c r="AO188" s="130"/>
      <c r="AP188" s="130"/>
      <c r="AQ188" s="130"/>
      <c r="AR188" s="130"/>
      <c r="AS188" s="130"/>
      <c r="AT188" s="130"/>
    </row>
    <row r="189" spans="1:46">
      <c r="A189" s="129">
        <v>155</v>
      </c>
      <c r="B189" s="130" t="s">
        <v>372</v>
      </c>
      <c r="C189" s="130"/>
      <c r="D189" s="130">
        <v>5</v>
      </c>
      <c r="E189" s="130">
        <v>0.3</v>
      </c>
      <c r="F189" s="130"/>
      <c r="G189" s="130"/>
      <c r="H189" s="130"/>
      <c r="I189" s="130"/>
      <c r="J189" s="130"/>
      <c r="K189" s="130"/>
      <c r="L189" s="130">
        <v>0</v>
      </c>
      <c r="M189" s="132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3"/>
      <c r="Z189" s="134"/>
      <c r="AA189" s="130">
        <v>0</v>
      </c>
      <c r="AB189" s="130"/>
      <c r="AC189" s="130"/>
      <c r="AD189" s="130"/>
      <c r="AE189" s="130"/>
      <c r="AF189" s="130"/>
      <c r="AG189" s="130">
        <v>12</v>
      </c>
      <c r="AH189" s="130"/>
      <c r="AI189" s="130">
        <v>1230</v>
      </c>
      <c r="AJ189" s="130" t="s">
        <v>215</v>
      </c>
      <c r="AK189" s="135">
        <v>0.01</v>
      </c>
      <c r="AL189" s="135">
        <v>0.01</v>
      </c>
      <c r="AM189" s="130"/>
      <c r="AN189" s="130"/>
      <c r="AO189" s="130"/>
      <c r="AP189" s="130"/>
      <c r="AQ189" s="130"/>
      <c r="AR189" s="130"/>
      <c r="AS189" s="130"/>
      <c r="AT189" s="130"/>
    </row>
    <row r="190" spans="1:46">
      <c r="A190" s="129">
        <v>156</v>
      </c>
      <c r="B190" s="130" t="s">
        <v>373</v>
      </c>
      <c r="C190" s="130">
        <v>350</v>
      </c>
      <c r="D190" s="130">
        <v>35</v>
      </c>
      <c r="E190" s="130">
        <v>3.5</v>
      </c>
      <c r="F190" s="130"/>
      <c r="G190" s="130">
        <v>1.5</v>
      </c>
      <c r="H190" s="130"/>
      <c r="I190" s="130">
        <v>1</v>
      </c>
      <c r="J190" s="130"/>
      <c r="K190" s="130"/>
      <c r="L190" s="130">
        <v>21</v>
      </c>
      <c r="M190" s="132">
        <v>6</v>
      </c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3"/>
      <c r="Z190" s="134"/>
      <c r="AA190" s="130">
        <v>0</v>
      </c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5"/>
      <c r="AL190" s="135"/>
      <c r="AM190" s="130"/>
      <c r="AN190" s="130"/>
      <c r="AO190" s="130"/>
      <c r="AP190" s="130"/>
      <c r="AQ190" s="130"/>
      <c r="AR190" s="130"/>
      <c r="AS190" s="130"/>
      <c r="AT190" s="130"/>
    </row>
    <row r="191" spans="1:46">
      <c r="A191" s="129"/>
      <c r="B191" s="130" t="s">
        <v>531</v>
      </c>
      <c r="C191" s="130"/>
      <c r="D191" s="130"/>
      <c r="E191" s="130"/>
      <c r="F191" s="130"/>
      <c r="G191" s="130"/>
      <c r="H191" s="130"/>
      <c r="I191" s="130">
        <v>25</v>
      </c>
      <c r="J191" s="130">
        <v>15</v>
      </c>
      <c r="K191" s="130">
        <v>6</v>
      </c>
      <c r="L191" s="130">
        <v>21</v>
      </c>
      <c r="M191" s="132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3"/>
      <c r="Z191" s="134"/>
      <c r="AA191" s="130">
        <v>0</v>
      </c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5"/>
      <c r="AL191" s="135"/>
      <c r="AM191" s="130"/>
      <c r="AN191" s="130"/>
      <c r="AO191" s="130"/>
      <c r="AP191" s="130"/>
      <c r="AQ191" s="130"/>
      <c r="AR191" s="130"/>
      <c r="AS191" s="130"/>
      <c r="AT191" s="130"/>
    </row>
    <row r="192" spans="1:46">
      <c r="A192" s="129">
        <v>157</v>
      </c>
      <c r="B192" s="130" t="s">
        <v>374</v>
      </c>
      <c r="C192" s="130">
        <v>190</v>
      </c>
      <c r="D192" s="130">
        <v>45</v>
      </c>
      <c r="E192" s="130">
        <v>6.5</v>
      </c>
      <c r="F192" s="130"/>
      <c r="G192" s="130">
        <v>0.5</v>
      </c>
      <c r="H192" s="130"/>
      <c r="I192" s="130"/>
      <c r="J192" s="130"/>
      <c r="K192" s="130"/>
      <c r="L192" s="130">
        <v>0</v>
      </c>
      <c r="M192" s="132">
        <v>0</v>
      </c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3"/>
      <c r="Z192" s="134"/>
      <c r="AA192" s="130">
        <v>0</v>
      </c>
      <c r="AB192" s="130"/>
      <c r="AC192" s="130"/>
      <c r="AD192" s="130" t="s">
        <v>197</v>
      </c>
      <c r="AE192" s="130" t="s">
        <v>324</v>
      </c>
      <c r="AF192" s="130" t="s">
        <v>198</v>
      </c>
      <c r="AG192" s="130">
        <v>15</v>
      </c>
      <c r="AH192" s="130"/>
      <c r="AI192" s="130">
        <v>1500</v>
      </c>
      <c r="AJ192" s="130"/>
      <c r="AK192" s="135"/>
      <c r="AL192" s="135"/>
      <c r="AM192" s="130"/>
      <c r="AN192" s="130"/>
      <c r="AO192" s="130"/>
      <c r="AP192" s="130"/>
      <c r="AQ192" s="130"/>
      <c r="AR192" s="130"/>
      <c r="AS192" s="130"/>
      <c r="AT192" s="130"/>
    </row>
    <row r="193" spans="1:46">
      <c r="A193" s="129">
        <v>158</v>
      </c>
      <c r="B193" s="130" t="s">
        <v>375</v>
      </c>
      <c r="C193" s="130">
        <v>120</v>
      </c>
      <c r="D193" s="130">
        <v>30</v>
      </c>
      <c r="E193" s="130">
        <v>1.5</v>
      </c>
      <c r="F193" s="130">
        <v>1</v>
      </c>
      <c r="G193" s="130"/>
      <c r="H193" s="130"/>
      <c r="I193" s="130"/>
      <c r="J193" s="130"/>
      <c r="K193" s="130"/>
      <c r="L193" s="130">
        <v>0</v>
      </c>
      <c r="M193" s="132">
        <v>0</v>
      </c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3"/>
      <c r="Z193" s="134"/>
      <c r="AA193" s="130">
        <v>0</v>
      </c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5"/>
      <c r="AL193" s="135"/>
      <c r="AM193" s="130"/>
      <c r="AN193" s="130"/>
      <c r="AO193" s="130"/>
      <c r="AP193" s="130"/>
      <c r="AQ193" s="130"/>
      <c r="AR193" s="130"/>
      <c r="AS193" s="130"/>
      <c r="AT193" s="130"/>
    </row>
    <row r="194" spans="1:46">
      <c r="A194" s="129">
        <v>159</v>
      </c>
      <c r="B194" s="130" t="s">
        <v>376</v>
      </c>
      <c r="C194" s="130">
        <v>250</v>
      </c>
      <c r="D194" s="130">
        <v>25</v>
      </c>
      <c r="E194" s="130">
        <v>5</v>
      </c>
      <c r="F194" s="130"/>
      <c r="G194" s="130">
        <v>1</v>
      </c>
      <c r="H194" s="130"/>
      <c r="I194" s="130">
        <v>1</v>
      </c>
      <c r="J194" s="130">
        <v>3</v>
      </c>
      <c r="K194" s="130"/>
      <c r="L194" s="130">
        <v>3</v>
      </c>
      <c r="M194" s="132">
        <v>1.2</v>
      </c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3"/>
      <c r="Z194" s="134"/>
      <c r="AA194" s="130">
        <v>0</v>
      </c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5"/>
      <c r="AL194" s="135"/>
      <c r="AM194" s="130"/>
      <c r="AN194" s="130"/>
      <c r="AO194" s="130"/>
      <c r="AP194" s="130"/>
      <c r="AQ194" s="130"/>
      <c r="AR194" s="130"/>
      <c r="AS194" s="130"/>
      <c r="AT194" s="130"/>
    </row>
    <row r="195" spans="1:46">
      <c r="A195" s="129">
        <v>160</v>
      </c>
      <c r="B195" s="130" t="s">
        <v>377</v>
      </c>
      <c r="C195" s="130">
        <v>400</v>
      </c>
      <c r="D195" s="130">
        <v>50</v>
      </c>
      <c r="E195" s="130">
        <v>3</v>
      </c>
      <c r="F195" s="130">
        <v>1.5</v>
      </c>
      <c r="G195" s="130"/>
      <c r="H195" s="130"/>
      <c r="I195" s="130">
        <v>4</v>
      </c>
      <c r="J195" s="130"/>
      <c r="K195" s="130">
        <v>1</v>
      </c>
      <c r="L195" s="130">
        <v>1</v>
      </c>
      <c r="M195" s="132">
        <v>0.25</v>
      </c>
      <c r="N195" s="130">
        <v>90</v>
      </c>
      <c r="O195" s="130">
        <v>4.5</v>
      </c>
      <c r="P195" s="130">
        <v>4.5</v>
      </c>
      <c r="Q195" s="130">
        <v>4.2</v>
      </c>
      <c r="R195" s="130">
        <v>3.3</v>
      </c>
      <c r="S195" s="130">
        <v>2.5</v>
      </c>
      <c r="T195" s="130">
        <v>2.2999999999999998</v>
      </c>
      <c r="U195" s="130">
        <v>2.1</v>
      </c>
      <c r="V195" s="130">
        <v>2</v>
      </c>
      <c r="W195" s="130">
        <v>1.7</v>
      </c>
      <c r="X195" s="130">
        <v>1.3</v>
      </c>
      <c r="Y195" s="133">
        <v>4.5</v>
      </c>
      <c r="Z195" s="134">
        <v>1550</v>
      </c>
      <c r="AA195" s="130">
        <v>0</v>
      </c>
      <c r="AB195" s="130"/>
      <c r="AC195" s="130"/>
      <c r="AD195" s="130" t="s">
        <v>197</v>
      </c>
      <c r="AE195" s="130" t="s">
        <v>378</v>
      </c>
      <c r="AF195" s="130" t="s">
        <v>198</v>
      </c>
      <c r="AG195" s="130">
        <v>15</v>
      </c>
      <c r="AH195" s="130"/>
      <c r="AI195" s="130">
        <v>1500</v>
      </c>
      <c r="AJ195" s="130"/>
      <c r="AK195" s="135"/>
      <c r="AL195" s="135"/>
      <c r="AM195" s="130"/>
      <c r="AN195" s="130"/>
      <c r="AO195" s="130"/>
      <c r="AP195" s="130"/>
      <c r="AQ195" s="130"/>
      <c r="AR195" s="130"/>
      <c r="AS195" s="130"/>
      <c r="AT195" s="130"/>
    </row>
    <row r="196" spans="1:46">
      <c r="A196" s="129">
        <v>161</v>
      </c>
      <c r="B196" s="130" t="s">
        <v>379</v>
      </c>
      <c r="C196" s="130">
        <v>390</v>
      </c>
      <c r="D196" s="130">
        <v>50</v>
      </c>
      <c r="E196" s="130">
        <v>5.5</v>
      </c>
      <c r="F196" s="130"/>
      <c r="G196" s="130">
        <v>1.5</v>
      </c>
      <c r="H196" s="130"/>
      <c r="I196" s="130">
        <v>1</v>
      </c>
      <c r="J196" s="130"/>
      <c r="K196" s="130"/>
      <c r="L196" s="130">
        <v>0</v>
      </c>
      <c r="M196" s="132">
        <v>0</v>
      </c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3"/>
      <c r="Z196" s="134"/>
      <c r="AA196" s="130">
        <v>0</v>
      </c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5"/>
      <c r="AL196" s="135"/>
      <c r="AM196" s="130"/>
      <c r="AN196" s="130"/>
      <c r="AO196" s="130"/>
      <c r="AP196" s="130"/>
      <c r="AQ196" s="130"/>
      <c r="AR196" s="130"/>
      <c r="AS196" s="130"/>
      <c r="AT196" s="130"/>
    </row>
    <row r="197" spans="1:46">
      <c r="A197" s="129">
        <v>162</v>
      </c>
      <c r="B197" s="130" t="s">
        <v>380</v>
      </c>
      <c r="C197" s="130">
        <v>200</v>
      </c>
      <c r="D197" s="130">
        <v>55</v>
      </c>
      <c r="E197" s="130">
        <v>2.5</v>
      </c>
      <c r="F197" s="130">
        <v>1.5</v>
      </c>
      <c r="G197" s="130"/>
      <c r="H197" s="130"/>
      <c r="I197" s="130">
        <v>1</v>
      </c>
      <c r="J197" s="130">
        <v>1</v>
      </c>
      <c r="K197" s="130"/>
      <c r="L197" s="130">
        <v>1</v>
      </c>
      <c r="M197" s="132">
        <v>0.5</v>
      </c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3"/>
      <c r="Z197" s="134"/>
      <c r="AA197" s="130">
        <v>0</v>
      </c>
      <c r="AB197" s="130"/>
      <c r="AC197" s="130"/>
      <c r="AD197" s="130"/>
      <c r="AE197" s="130"/>
      <c r="AF197" s="130"/>
      <c r="AG197" s="130"/>
      <c r="AH197" s="130"/>
      <c r="AI197" s="130"/>
      <c r="AJ197" s="130"/>
      <c r="AK197" s="135"/>
      <c r="AL197" s="135"/>
      <c r="AM197" s="130"/>
      <c r="AN197" s="130"/>
      <c r="AO197" s="130"/>
      <c r="AP197" s="130"/>
      <c r="AQ197" s="130"/>
      <c r="AR197" s="130"/>
      <c r="AS197" s="130"/>
      <c r="AT197" s="130"/>
    </row>
    <row r="198" spans="1:46">
      <c r="A198" s="129">
        <v>163</v>
      </c>
      <c r="B198" s="130" t="s">
        <v>381</v>
      </c>
      <c r="C198" s="130">
        <v>300</v>
      </c>
      <c r="D198" s="130">
        <v>30</v>
      </c>
      <c r="E198" s="130">
        <v>10</v>
      </c>
      <c r="F198" s="130"/>
      <c r="G198" s="130">
        <v>1</v>
      </c>
      <c r="H198" s="130"/>
      <c r="I198" s="130"/>
      <c r="J198" s="130"/>
      <c r="K198" s="130"/>
      <c r="L198" s="130">
        <v>0</v>
      </c>
      <c r="M198" s="132">
        <v>0</v>
      </c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3"/>
      <c r="Z198" s="134"/>
      <c r="AA198" s="130">
        <v>0</v>
      </c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5"/>
      <c r="AL198" s="135"/>
      <c r="AM198" s="130"/>
      <c r="AN198" s="130"/>
      <c r="AO198" s="130"/>
      <c r="AP198" s="130"/>
      <c r="AQ198" s="130"/>
      <c r="AR198" s="130"/>
      <c r="AS198" s="130"/>
      <c r="AT198" s="130"/>
    </row>
    <row r="199" spans="1:46">
      <c r="A199" s="129">
        <v>164</v>
      </c>
      <c r="B199" s="130" t="s">
        <v>382</v>
      </c>
      <c r="C199" s="130">
        <v>140</v>
      </c>
      <c r="D199" s="130">
        <v>50</v>
      </c>
      <c r="E199" s="130">
        <v>10</v>
      </c>
      <c r="F199" s="130"/>
      <c r="G199" s="130">
        <v>1</v>
      </c>
      <c r="H199" s="130"/>
      <c r="I199" s="130">
        <v>1</v>
      </c>
      <c r="J199" s="130"/>
      <c r="K199" s="130">
        <v>1</v>
      </c>
      <c r="L199" s="130">
        <v>1</v>
      </c>
      <c r="M199" s="132">
        <v>0.71</v>
      </c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3"/>
      <c r="Z199" s="134"/>
      <c r="AA199" s="130">
        <v>0</v>
      </c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5"/>
      <c r="AL199" s="135"/>
      <c r="AM199" s="130"/>
      <c r="AN199" s="130"/>
      <c r="AO199" s="130"/>
      <c r="AP199" s="130"/>
      <c r="AQ199" s="130"/>
      <c r="AR199" s="130"/>
      <c r="AS199" s="130"/>
      <c r="AT199" s="130"/>
    </row>
    <row r="200" spans="1:46">
      <c r="A200" s="129">
        <v>165</v>
      </c>
      <c r="B200" s="130" t="s">
        <v>383</v>
      </c>
      <c r="C200" s="130">
        <v>230</v>
      </c>
      <c r="D200" s="130">
        <v>60</v>
      </c>
      <c r="E200" s="130">
        <v>2</v>
      </c>
      <c r="F200" s="130">
        <v>1</v>
      </c>
      <c r="G200" s="130"/>
      <c r="H200" s="130"/>
      <c r="I200" s="130"/>
      <c r="J200" s="130">
        <v>1</v>
      </c>
      <c r="K200" s="130"/>
      <c r="L200" s="130">
        <v>1</v>
      </c>
      <c r="M200" s="132">
        <v>0.43</v>
      </c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3"/>
      <c r="Z200" s="134"/>
      <c r="AA200" s="130">
        <v>0</v>
      </c>
      <c r="AB200" s="130"/>
      <c r="AC200" s="130"/>
      <c r="AD200" s="130"/>
      <c r="AE200" s="130"/>
      <c r="AF200" s="130"/>
      <c r="AG200" s="130"/>
      <c r="AH200" s="130"/>
      <c r="AI200" s="130"/>
      <c r="AJ200" s="130"/>
      <c r="AK200" s="135"/>
      <c r="AL200" s="135"/>
      <c r="AM200" s="130"/>
      <c r="AN200" s="130"/>
      <c r="AO200" s="130"/>
      <c r="AP200" s="130"/>
      <c r="AQ200" s="130"/>
      <c r="AR200" s="130"/>
      <c r="AS200" s="130"/>
      <c r="AT200" s="130"/>
    </row>
    <row r="201" spans="1:46">
      <c r="A201" s="142">
        <v>166</v>
      </c>
      <c r="B201" s="137" t="s">
        <v>384</v>
      </c>
      <c r="C201" s="137"/>
      <c r="D201" s="137">
        <v>15</v>
      </c>
      <c r="E201" s="137">
        <v>2.5</v>
      </c>
      <c r="F201" s="137"/>
      <c r="G201" s="137"/>
      <c r="H201" s="137"/>
      <c r="I201" s="137"/>
      <c r="J201" s="137"/>
      <c r="K201" s="137"/>
      <c r="L201" s="134">
        <v>0</v>
      </c>
      <c r="M201" s="132"/>
      <c r="N201" s="136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43"/>
      <c r="Z201" s="134"/>
      <c r="AA201" s="137">
        <v>0</v>
      </c>
      <c r="AB201" s="137"/>
      <c r="AC201" s="137"/>
      <c r="AD201" s="137"/>
      <c r="AE201" s="137"/>
      <c r="AF201" s="137"/>
      <c r="AG201" s="137">
        <v>10</v>
      </c>
      <c r="AH201" s="137"/>
      <c r="AI201" s="137">
        <v>1530</v>
      </c>
      <c r="AJ201" s="137" t="s">
        <v>215</v>
      </c>
      <c r="AK201" s="144">
        <v>0.01</v>
      </c>
      <c r="AL201" s="144">
        <v>0.01</v>
      </c>
      <c r="AM201" s="137"/>
      <c r="AN201" s="137"/>
      <c r="AO201" s="137"/>
      <c r="AP201" s="137"/>
      <c r="AQ201" s="137"/>
      <c r="AR201" s="137"/>
      <c r="AS201" s="137"/>
      <c r="AT201" s="137"/>
    </row>
    <row r="202" spans="1:46">
      <c r="A202" s="145">
        <v>167</v>
      </c>
      <c r="B202" s="118" t="s">
        <v>385</v>
      </c>
      <c r="C202" s="118">
        <v>290</v>
      </c>
      <c r="D202" s="118">
        <v>40</v>
      </c>
      <c r="E202" s="118">
        <v>9</v>
      </c>
      <c r="F202" s="118"/>
      <c r="G202" s="118">
        <v>1.5</v>
      </c>
      <c r="H202" s="118"/>
      <c r="I202" s="118"/>
      <c r="J202" s="118"/>
      <c r="K202" s="118"/>
      <c r="L202" s="130">
        <v>0</v>
      </c>
      <c r="M202" s="132">
        <v>0</v>
      </c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46"/>
      <c r="Z202" s="134"/>
      <c r="AA202" s="118">
        <v>0</v>
      </c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47"/>
      <c r="AL202" s="147"/>
      <c r="AM202" s="118"/>
      <c r="AN202" s="118"/>
      <c r="AO202" s="118"/>
      <c r="AP202" s="118"/>
      <c r="AQ202" s="118"/>
      <c r="AR202" s="118"/>
      <c r="AS202" s="118"/>
      <c r="AT202" s="118"/>
    </row>
    <row r="203" spans="1:46">
      <c r="A203" s="129">
        <v>168</v>
      </c>
      <c r="B203" s="130" t="s">
        <v>386</v>
      </c>
      <c r="C203" s="130">
        <v>310</v>
      </c>
      <c r="D203" s="130">
        <v>45</v>
      </c>
      <c r="E203" s="130">
        <v>5</v>
      </c>
      <c r="F203" s="130"/>
      <c r="G203" s="130">
        <v>1</v>
      </c>
      <c r="H203" s="130"/>
      <c r="I203" s="130">
        <v>7</v>
      </c>
      <c r="J203" s="130">
        <v>3</v>
      </c>
      <c r="K203" s="130"/>
      <c r="L203" s="130">
        <v>3</v>
      </c>
      <c r="M203" s="132">
        <v>0.97</v>
      </c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3"/>
      <c r="Z203" s="134"/>
      <c r="AA203" s="130">
        <v>0</v>
      </c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5"/>
      <c r="AL203" s="135"/>
      <c r="AM203" s="130"/>
      <c r="AN203" s="130"/>
      <c r="AO203" s="130"/>
      <c r="AP203" s="130"/>
      <c r="AQ203" s="130"/>
      <c r="AR203" s="130"/>
      <c r="AS203" s="130"/>
      <c r="AT203" s="130"/>
    </row>
    <row r="204" spans="1:46">
      <c r="A204" s="129">
        <v>169</v>
      </c>
      <c r="B204" s="130" t="s">
        <v>532</v>
      </c>
      <c r="C204" s="130">
        <v>2400</v>
      </c>
      <c r="D204" s="130">
        <v>10</v>
      </c>
      <c r="E204" s="130">
        <v>2</v>
      </c>
      <c r="F204" s="130">
        <v>0.7</v>
      </c>
      <c r="G204" s="130"/>
      <c r="H204" s="130"/>
      <c r="I204" s="130">
        <v>6</v>
      </c>
      <c r="J204" s="130">
        <v>3</v>
      </c>
      <c r="K204" s="130"/>
      <c r="L204" s="130">
        <v>3</v>
      </c>
      <c r="M204" s="132">
        <v>0.13</v>
      </c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3"/>
      <c r="Z204" s="134"/>
      <c r="AA204" s="130">
        <v>0</v>
      </c>
      <c r="AB204" s="130"/>
      <c r="AC204" s="130"/>
      <c r="AD204" s="130"/>
      <c r="AE204" s="130"/>
      <c r="AF204" s="130"/>
      <c r="AG204" s="130">
        <v>18</v>
      </c>
      <c r="AH204" s="130"/>
      <c r="AI204" s="130">
        <v>1630</v>
      </c>
      <c r="AJ204" s="130"/>
      <c r="AK204" s="135"/>
      <c r="AL204" s="135"/>
      <c r="AM204" s="130"/>
      <c r="AN204" s="130"/>
      <c r="AO204" s="130"/>
      <c r="AP204" s="130"/>
      <c r="AQ204" s="130"/>
      <c r="AR204" s="130"/>
      <c r="AS204" s="130"/>
      <c r="AT204" s="130"/>
    </row>
    <row r="205" spans="1:46">
      <c r="A205" s="129">
        <v>170</v>
      </c>
      <c r="B205" s="130" t="s">
        <v>387</v>
      </c>
      <c r="C205" s="130">
        <v>570</v>
      </c>
      <c r="D205" s="130">
        <v>40</v>
      </c>
      <c r="E205" s="130">
        <v>3.5</v>
      </c>
      <c r="F205" s="130">
        <v>1.5</v>
      </c>
      <c r="G205" s="130"/>
      <c r="H205" s="130"/>
      <c r="I205" s="130">
        <v>2</v>
      </c>
      <c r="J205" s="130">
        <v>1</v>
      </c>
      <c r="K205" s="130"/>
      <c r="L205" s="130">
        <v>1</v>
      </c>
      <c r="M205" s="132">
        <v>0.18</v>
      </c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3"/>
      <c r="Z205" s="134"/>
      <c r="AA205" s="130">
        <v>0</v>
      </c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5"/>
      <c r="AL205" s="135"/>
      <c r="AM205" s="130"/>
      <c r="AN205" s="130"/>
      <c r="AO205" s="130"/>
      <c r="AP205" s="130"/>
      <c r="AQ205" s="130"/>
      <c r="AR205" s="130"/>
      <c r="AS205" s="130"/>
      <c r="AT205" s="130"/>
    </row>
    <row r="206" spans="1:46">
      <c r="A206" s="129">
        <v>171</v>
      </c>
      <c r="B206" s="130" t="s">
        <v>388</v>
      </c>
      <c r="C206" s="130">
        <v>290</v>
      </c>
      <c r="D206" s="130">
        <v>50</v>
      </c>
      <c r="E206" s="130">
        <v>2.5</v>
      </c>
      <c r="F206" s="130">
        <v>1.5</v>
      </c>
      <c r="G206" s="130"/>
      <c r="H206" s="130"/>
      <c r="I206" s="130"/>
      <c r="J206" s="130">
        <v>1</v>
      </c>
      <c r="K206" s="130"/>
      <c r="L206" s="130">
        <v>1</v>
      </c>
      <c r="M206" s="132">
        <v>0.34</v>
      </c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3"/>
      <c r="Z206" s="134"/>
      <c r="AA206" s="130">
        <v>0</v>
      </c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5"/>
      <c r="AL206" s="135"/>
      <c r="AM206" s="130"/>
      <c r="AN206" s="130"/>
      <c r="AO206" s="130"/>
      <c r="AP206" s="130"/>
      <c r="AQ206" s="130"/>
      <c r="AR206" s="130"/>
      <c r="AS206" s="130"/>
      <c r="AT206" s="130"/>
    </row>
    <row r="207" spans="1:46">
      <c r="A207" s="129">
        <v>172</v>
      </c>
      <c r="B207" s="130" t="s">
        <v>389</v>
      </c>
      <c r="C207" s="130">
        <v>195</v>
      </c>
      <c r="D207" s="130">
        <v>50</v>
      </c>
      <c r="E207" s="130">
        <v>2.5</v>
      </c>
      <c r="F207" s="130">
        <v>1.5</v>
      </c>
      <c r="G207" s="130"/>
      <c r="H207" s="130"/>
      <c r="I207" s="130">
        <v>1</v>
      </c>
      <c r="J207" s="130"/>
      <c r="K207" s="130"/>
      <c r="L207" s="130">
        <v>0</v>
      </c>
      <c r="M207" s="132">
        <v>0</v>
      </c>
      <c r="N207" s="130">
        <v>130</v>
      </c>
      <c r="O207" s="130">
        <v>4.7</v>
      </c>
      <c r="P207" s="130">
        <v>5.6</v>
      </c>
      <c r="Q207" s="130">
        <v>5.4</v>
      </c>
      <c r="R207" s="130">
        <v>4.9000000000000004</v>
      </c>
      <c r="S207" s="130">
        <v>3.5</v>
      </c>
      <c r="T207" s="130">
        <v>3.4</v>
      </c>
      <c r="U207" s="130">
        <v>2.1</v>
      </c>
      <c r="V207" s="130">
        <v>0.9</v>
      </c>
      <c r="W207" s="130">
        <v>0.1</v>
      </c>
      <c r="X207" s="130">
        <v>0.7</v>
      </c>
      <c r="Y207" s="133">
        <v>5.6</v>
      </c>
      <c r="Z207" s="134">
        <v>2500</v>
      </c>
      <c r="AA207" s="130">
        <v>0</v>
      </c>
      <c r="AB207" s="130"/>
      <c r="AC207" s="130"/>
      <c r="AD207" s="130" t="s">
        <v>337</v>
      </c>
      <c r="AE207" s="130" t="s">
        <v>198</v>
      </c>
      <c r="AF207" s="130" t="s">
        <v>324</v>
      </c>
      <c r="AG207" s="130">
        <v>16</v>
      </c>
      <c r="AH207" s="130"/>
      <c r="AI207" s="130">
        <v>1600</v>
      </c>
      <c r="AJ207" s="130"/>
      <c r="AK207" s="135"/>
      <c r="AL207" s="135"/>
      <c r="AM207" s="130"/>
      <c r="AN207" s="130"/>
      <c r="AO207" s="130"/>
      <c r="AP207" s="130"/>
      <c r="AQ207" s="130"/>
      <c r="AR207" s="130"/>
      <c r="AS207" s="130"/>
      <c r="AT207" s="130"/>
    </row>
    <row r="208" spans="1:46">
      <c r="A208" s="129">
        <v>173</v>
      </c>
      <c r="B208" s="130" t="s">
        <v>390</v>
      </c>
      <c r="C208" s="130">
        <v>450</v>
      </c>
      <c r="D208" s="130">
        <v>50</v>
      </c>
      <c r="E208" s="130">
        <v>2</v>
      </c>
      <c r="F208" s="130">
        <v>1.5</v>
      </c>
      <c r="G208" s="130"/>
      <c r="H208" s="130"/>
      <c r="I208" s="130"/>
      <c r="J208" s="130"/>
      <c r="K208" s="130"/>
      <c r="L208" s="130">
        <v>0</v>
      </c>
      <c r="M208" s="132">
        <v>0</v>
      </c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3"/>
      <c r="Z208" s="134"/>
      <c r="AA208" s="130">
        <v>0</v>
      </c>
      <c r="AB208" s="130"/>
      <c r="AC208" s="130"/>
      <c r="AD208" s="130"/>
      <c r="AE208" s="130"/>
      <c r="AF208" s="130"/>
      <c r="AG208" s="130"/>
      <c r="AH208" s="130"/>
      <c r="AI208" s="130"/>
      <c r="AJ208" s="130"/>
      <c r="AK208" s="135"/>
      <c r="AL208" s="135"/>
      <c r="AM208" s="130"/>
      <c r="AN208" s="130"/>
      <c r="AO208" s="130"/>
      <c r="AP208" s="130"/>
      <c r="AQ208" s="130"/>
      <c r="AR208" s="130"/>
      <c r="AS208" s="130"/>
      <c r="AT208" s="130"/>
    </row>
    <row r="209" spans="1:46">
      <c r="A209" s="129">
        <v>174</v>
      </c>
      <c r="B209" s="130" t="s">
        <v>391</v>
      </c>
      <c r="C209" s="130">
        <v>780</v>
      </c>
      <c r="D209" s="130">
        <v>50</v>
      </c>
      <c r="E209" s="130">
        <v>2</v>
      </c>
      <c r="F209" s="130">
        <v>3</v>
      </c>
      <c r="G209" s="130"/>
      <c r="H209" s="130"/>
      <c r="I209" s="130">
        <v>2</v>
      </c>
      <c r="J209" s="130">
        <v>2</v>
      </c>
      <c r="K209" s="130"/>
      <c r="L209" s="130">
        <v>2</v>
      </c>
      <c r="M209" s="132">
        <v>0.26</v>
      </c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3"/>
      <c r="Z209" s="134"/>
      <c r="AA209" s="130">
        <v>0</v>
      </c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5"/>
      <c r="AL209" s="135"/>
      <c r="AM209" s="130"/>
      <c r="AN209" s="130"/>
      <c r="AO209" s="130"/>
      <c r="AP209" s="130"/>
      <c r="AQ209" s="130"/>
      <c r="AR209" s="130"/>
      <c r="AS209" s="130"/>
      <c r="AT209" s="130"/>
    </row>
    <row r="210" spans="1:46">
      <c r="A210" s="129">
        <v>175</v>
      </c>
      <c r="B210" s="130" t="s">
        <v>392</v>
      </c>
      <c r="C210" s="130">
        <v>355</v>
      </c>
      <c r="D210" s="130">
        <v>50</v>
      </c>
      <c r="E210" s="130">
        <v>1.5</v>
      </c>
      <c r="F210" s="130">
        <v>1</v>
      </c>
      <c r="G210" s="130"/>
      <c r="H210" s="130"/>
      <c r="I210" s="130">
        <v>2</v>
      </c>
      <c r="J210" s="130">
        <v>1</v>
      </c>
      <c r="K210" s="130"/>
      <c r="L210" s="130">
        <v>1</v>
      </c>
      <c r="M210" s="132">
        <v>0.28000000000000003</v>
      </c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3"/>
      <c r="Z210" s="134"/>
      <c r="AA210" s="130">
        <v>0</v>
      </c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5"/>
      <c r="AL210" s="135"/>
      <c r="AM210" s="130"/>
      <c r="AN210" s="130"/>
      <c r="AO210" s="130"/>
      <c r="AP210" s="130"/>
      <c r="AQ210" s="130"/>
      <c r="AR210" s="130"/>
      <c r="AS210" s="130"/>
      <c r="AT210" s="130"/>
    </row>
    <row r="211" spans="1:46">
      <c r="A211" s="129">
        <v>176</v>
      </c>
      <c r="B211" s="130" t="s">
        <v>393</v>
      </c>
      <c r="C211" s="148">
        <v>230</v>
      </c>
      <c r="D211" s="130">
        <v>50</v>
      </c>
      <c r="E211" s="130">
        <v>4.5</v>
      </c>
      <c r="F211" s="130"/>
      <c r="G211" s="130">
        <v>1</v>
      </c>
      <c r="H211" s="130"/>
      <c r="I211" s="130"/>
      <c r="J211" s="130"/>
      <c r="K211" s="130"/>
      <c r="L211" s="130">
        <v>0</v>
      </c>
      <c r="M211" s="132">
        <v>0</v>
      </c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3"/>
      <c r="Z211" s="134"/>
      <c r="AA211" s="130">
        <v>0</v>
      </c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5"/>
      <c r="AL211" s="135"/>
      <c r="AM211" s="130"/>
      <c r="AN211" s="130"/>
      <c r="AO211" s="130"/>
      <c r="AP211" s="130"/>
      <c r="AQ211" s="130"/>
      <c r="AR211" s="130"/>
      <c r="AS211" s="130"/>
      <c r="AT211" s="130"/>
    </row>
    <row r="212" spans="1:46">
      <c r="A212" s="129">
        <v>177</v>
      </c>
      <c r="B212" s="130" t="s">
        <v>394</v>
      </c>
      <c r="C212" s="148">
        <v>700</v>
      </c>
      <c r="D212" s="130">
        <v>60</v>
      </c>
      <c r="E212" s="130">
        <v>2</v>
      </c>
      <c r="F212" s="130">
        <v>1</v>
      </c>
      <c r="G212" s="130"/>
      <c r="H212" s="130"/>
      <c r="I212" s="130"/>
      <c r="J212" s="130"/>
      <c r="K212" s="130"/>
      <c r="L212" s="130">
        <v>0</v>
      </c>
      <c r="M212" s="132">
        <v>0</v>
      </c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3"/>
      <c r="Z212" s="134"/>
      <c r="AA212" s="130">
        <v>0</v>
      </c>
      <c r="AB212" s="130"/>
      <c r="AC212" s="130"/>
      <c r="AD212" s="130"/>
      <c r="AE212" s="130"/>
      <c r="AF212" s="130"/>
      <c r="AG212" s="130"/>
      <c r="AH212" s="130"/>
      <c r="AI212" s="130"/>
      <c r="AJ212" s="130"/>
      <c r="AK212" s="135"/>
      <c r="AL212" s="135"/>
      <c r="AM212" s="130"/>
      <c r="AN212" s="130"/>
      <c r="AO212" s="130"/>
      <c r="AP212" s="130"/>
      <c r="AQ212" s="130"/>
      <c r="AR212" s="130"/>
      <c r="AS212" s="130"/>
      <c r="AT212" s="130"/>
    </row>
    <row r="213" spans="1:46">
      <c r="A213" s="129">
        <v>178</v>
      </c>
      <c r="B213" s="130" t="s">
        <v>395</v>
      </c>
      <c r="C213" s="148">
        <v>340</v>
      </c>
      <c r="D213" s="130">
        <v>50</v>
      </c>
      <c r="E213" s="130">
        <v>2.5</v>
      </c>
      <c r="F213" s="130">
        <v>1</v>
      </c>
      <c r="G213" s="130"/>
      <c r="H213" s="130"/>
      <c r="I213" s="130"/>
      <c r="J213" s="130"/>
      <c r="K213" s="130"/>
      <c r="L213" s="130">
        <v>0</v>
      </c>
      <c r="M213" s="132">
        <v>0</v>
      </c>
      <c r="N213" s="130">
        <v>69</v>
      </c>
      <c r="O213" s="130">
        <v>1.3</v>
      </c>
      <c r="P213" s="130">
        <v>2.7</v>
      </c>
      <c r="Q213" s="130">
        <v>3.4</v>
      </c>
      <c r="R213" s="130">
        <v>3.7</v>
      </c>
      <c r="S213" s="130">
        <v>3.7</v>
      </c>
      <c r="T213" s="130">
        <v>3.7</v>
      </c>
      <c r="U213" s="130">
        <v>3.5</v>
      </c>
      <c r="V213" s="130">
        <v>3.2</v>
      </c>
      <c r="W213" s="130">
        <v>2.2999999999999998</v>
      </c>
      <c r="X213" s="130">
        <v>1.5</v>
      </c>
      <c r="Y213" s="133">
        <v>3.7</v>
      </c>
      <c r="Z213" s="134">
        <v>1550</v>
      </c>
      <c r="AA213" s="130">
        <v>0</v>
      </c>
      <c r="AB213" s="130"/>
      <c r="AC213" s="130"/>
      <c r="AD213" s="130" t="s">
        <v>197</v>
      </c>
      <c r="AE213" s="130" t="s">
        <v>198</v>
      </c>
      <c r="AF213" s="130" t="s">
        <v>232</v>
      </c>
      <c r="AG213" s="130">
        <v>11</v>
      </c>
      <c r="AH213" s="130"/>
      <c r="AI213" s="130">
        <v>900</v>
      </c>
      <c r="AJ213" s="130"/>
      <c r="AK213" s="135"/>
      <c r="AL213" s="135"/>
      <c r="AM213" s="130"/>
      <c r="AN213" s="130"/>
      <c r="AO213" s="130"/>
      <c r="AP213" s="130"/>
      <c r="AQ213" s="130"/>
      <c r="AR213" s="130"/>
      <c r="AS213" s="130"/>
      <c r="AT213" s="130"/>
    </row>
    <row r="214" spans="1:46">
      <c r="A214" s="129">
        <v>179</v>
      </c>
      <c r="B214" s="130" t="s">
        <v>396</v>
      </c>
      <c r="C214" s="148">
        <v>810</v>
      </c>
      <c r="D214" s="130">
        <v>65</v>
      </c>
      <c r="E214" s="130">
        <v>2</v>
      </c>
      <c r="F214" s="130">
        <v>1</v>
      </c>
      <c r="G214" s="130"/>
      <c r="H214" s="130"/>
      <c r="I214" s="130"/>
      <c r="J214" s="130">
        <v>1</v>
      </c>
      <c r="K214" s="130">
        <v>1</v>
      </c>
      <c r="L214" s="130">
        <v>2</v>
      </c>
      <c r="M214" s="132">
        <v>0.25</v>
      </c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3"/>
      <c r="Z214" s="134"/>
      <c r="AA214" s="130">
        <v>0</v>
      </c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5"/>
      <c r="AL214" s="135"/>
      <c r="AM214" s="130"/>
      <c r="AN214" s="130"/>
      <c r="AO214" s="130"/>
      <c r="AP214" s="130"/>
      <c r="AQ214" s="130"/>
      <c r="AR214" s="130"/>
      <c r="AS214" s="130"/>
      <c r="AT214" s="130"/>
    </row>
    <row r="215" spans="1:46">
      <c r="A215" s="129">
        <v>180</v>
      </c>
      <c r="B215" s="130" t="s">
        <v>397</v>
      </c>
      <c r="C215" s="148">
        <v>200</v>
      </c>
      <c r="D215" s="130">
        <v>55</v>
      </c>
      <c r="E215" s="130">
        <v>2</v>
      </c>
      <c r="F215" s="130">
        <v>1</v>
      </c>
      <c r="G215" s="130"/>
      <c r="H215" s="130"/>
      <c r="I215" s="130"/>
      <c r="J215" s="130"/>
      <c r="K215" s="130"/>
      <c r="L215" s="130">
        <v>0</v>
      </c>
      <c r="M215" s="132">
        <v>0</v>
      </c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3"/>
      <c r="Z215" s="134"/>
      <c r="AA215" s="130">
        <v>0</v>
      </c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5"/>
      <c r="AL215" s="135"/>
      <c r="AM215" s="130"/>
      <c r="AN215" s="130"/>
      <c r="AO215" s="130"/>
      <c r="AP215" s="130"/>
      <c r="AQ215" s="130"/>
      <c r="AR215" s="130"/>
      <c r="AS215" s="130"/>
      <c r="AT215" s="130"/>
    </row>
    <row r="216" spans="1:46">
      <c r="A216" s="129">
        <v>181</v>
      </c>
      <c r="B216" s="130" t="s">
        <v>398</v>
      </c>
      <c r="C216" s="148">
        <v>975</v>
      </c>
      <c r="D216" s="130">
        <v>30</v>
      </c>
      <c r="E216" s="130">
        <v>3</v>
      </c>
      <c r="F216" s="130">
        <v>1</v>
      </c>
      <c r="G216" s="130"/>
      <c r="H216" s="130"/>
      <c r="I216" s="130"/>
      <c r="J216" s="130">
        <v>1</v>
      </c>
      <c r="K216" s="130"/>
      <c r="L216" s="130">
        <v>1</v>
      </c>
      <c r="M216" s="132">
        <v>0.1</v>
      </c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3"/>
      <c r="Z216" s="134"/>
      <c r="AA216" s="130">
        <v>0</v>
      </c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5"/>
      <c r="AL216" s="135"/>
      <c r="AM216" s="130"/>
      <c r="AN216" s="130"/>
      <c r="AO216" s="130"/>
      <c r="AP216" s="130"/>
      <c r="AQ216" s="130"/>
      <c r="AR216" s="130"/>
      <c r="AS216" s="130"/>
      <c r="AT216" s="130"/>
    </row>
    <row r="217" spans="1:46">
      <c r="A217" s="129">
        <v>182</v>
      </c>
      <c r="B217" s="130" t="s">
        <v>533</v>
      </c>
      <c r="C217" s="148">
        <v>1500</v>
      </c>
      <c r="D217" s="130">
        <v>5</v>
      </c>
      <c r="E217" s="130">
        <v>1.5</v>
      </c>
      <c r="F217" s="130">
        <v>0.1</v>
      </c>
      <c r="G217" s="130"/>
      <c r="H217" s="130"/>
      <c r="I217" s="130">
        <v>5</v>
      </c>
      <c r="J217" s="130">
        <v>6</v>
      </c>
      <c r="K217" s="130"/>
      <c r="L217" s="130">
        <v>15</v>
      </c>
      <c r="M217" s="132">
        <v>1</v>
      </c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3"/>
      <c r="Z217" s="134"/>
      <c r="AA217" s="130">
        <v>0</v>
      </c>
      <c r="AB217" s="130"/>
      <c r="AC217" s="130"/>
      <c r="AD217" s="130"/>
      <c r="AE217" s="130"/>
      <c r="AF217" s="130"/>
      <c r="AG217" s="130">
        <v>13</v>
      </c>
      <c r="AH217" s="130"/>
      <c r="AI217" s="130">
        <v>1000</v>
      </c>
      <c r="AJ217" s="130" t="s">
        <v>215</v>
      </c>
      <c r="AK217" s="135"/>
      <c r="AL217" s="135"/>
      <c r="AM217" s="130">
        <v>600</v>
      </c>
      <c r="AN217" s="130"/>
      <c r="AO217" s="130"/>
      <c r="AP217" s="130"/>
      <c r="AQ217" s="130"/>
      <c r="AR217" s="130"/>
      <c r="AS217" s="130"/>
      <c r="AT217" s="130"/>
    </row>
    <row r="218" spans="1:46">
      <c r="A218" s="129"/>
      <c r="B218" s="130" t="s">
        <v>534</v>
      </c>
      <c r="C218" s="149"/>
      <c r="D218" s="134"/>
      <c r="E218" s="130"/>
      <c r="F218" s="130"/>
      <c r="G218" s="130"/>
      <c r="H218" s="130"/>
      <c r="I218" s="130">
        <v>10</v>
      </c>
      <c r="J218" s="130">
        <v>6</v>
      </c>
      <c r="K218" s="130"/>
      <c r="L218" s="130">
        <v>6</v>
      </c>
      <c r="M218" s="132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3"/>
      <c r="Z218" s="134"/>
      <c r="AA218" s="130">
        <v>0</v>
      </c>
      <c r="AB218" s="130"/>
      <c r="AC218" s="130"/>
      <c r="AD218" s="130"/>
      <c r="AE218" s="130"/>
      <c r="AF218" s="130"/>
      <c r="AG218" s="130"/>
      <c r="AH218" s="130"/>
      <c r="AI218" s="130"/>
      <c r="AJ218" s="130"/>
      <c r="AK218" s="135"/>
      <c r="AL218" s="135"/>
      <c r="AM218" s="130"/>
      <c r="AN218" s="130"/>
      <c r="AO218" s="130"/>
      <c r="AP218" s="130"/>
      <c r="AQ218" s="130"/>
      <c r="AR218" s="130"/>
      <c r="AS218" s="130"/>
      <c r="AT218" s="130"/>
    </row>
    <row r="219" spans="1:46">
      <c r="A219" s="129"/>
      <c r="B219" s="130" t="s">
        <v>535</v>
      </c>
      <c r="C219" s="149"/>
      <c r="D219" s="134"/>
      <c r="E219" s="130"/>
      <c r="F219" s="130"/>
      <c r="G219" s="130"/>
      <c r="H219" s="130"/>
      <c r="I219" s="130">
        <v>10</v>
      </c>
      <c r="J219" s="130">
        <v>2</v>
      </c>
      <c r="K219" s="130">
        <v>1</v>
      </c>
      <c r="L219" s="130">
        <v>3</v>
      </c>
      <c r="M219" s="132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3"/>
      <c r="Z219" s="134"/>
      <c r="AA219" s="130">
        <v>0</v>
      </c>
      <c r="AB219" s="130"/>
      <c r="AC219" s="130"/>
      <c r="AD219" s="130"/>
      <c r="AE219" s="130"/>
      <c r="AF219" s="130"/>
      <c r="AG219" s="130"/>
      <c r="AH219" s="130"/>
      <c r="AI219" s="130"/>
      <c r="AJ219" s="130"/>
      <c r="AK219" s="135"/>
      <c r="AL219" s="135"/>
      <c r="AM219" s="130"/>
      <c r="AN219" s="130"/>
      <c r="AO219" s="130"/>
      <c r="AP219" s="130"/>
      <c r="AQ219" s="130"/>
      <c r="AR219" s="130"/>
      <c r="AS219" s="130"/>
      <c r="AT219" s="130"/>
    </row>
    <row r="220" spans="1:46">
      <c r="A220" s="129">
        <v>183</v>
      </c>
      <c r="B220" s="130" t="s">
        <v>536</v>
      </c>
      <c r="C220" s="136">
        <v>2500</v>
      </c>
      <c r="D220" s="134">
        <v>3</v>
      </c>
      <c r="E220" s="130">
        <v>1</v>
      </c>
      <c r="F220" s="130">
        <v>0.5</v>
      </c>
      <c r="G220" s="130"/>
      <c r="H220" s="130"/>
      <c r="I220" s="130">
        <v>2</v>
      </c>
      <c r="J220" s="130"/>
      <c r="K220" s="130"/>
      <c r="L220" s="130">
        <v>0</v>
      </c>
      <c r="M220" s="132">
        <v>0</v>
      </c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3"/>
      <c r="Z220" s="134"/>
      <c r="AA220" s="130">
        <v>0</v>
      </c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5"/>
      <c r="AL220" s="135"/>
      <c r="AM220" s="130">
        <v>1350</v>
      </c>
      <c r="AN220" s="130"/>
      <c r="AO220" s="130"/>
      <c r="AP220" s="130"/>
      <c r="AQ220" s="130"/>
      <c r="AR220" s="140" t="s">
        <v>399</v>
      </c>
      <c r="AS220" s="140"/>
      <c r="AT220" s="140"/>
    </row>
    <row r="221" spans="1:46">
      <c r="A221" s="129">
        <v>184</v>
      </c>
      <c r="B221" s="130" t="s">
        <v>400</v>
      </c>
      <c r="C221" s="138">
        <v>190</v>
      </c>
      <c r="D221" s="134">
        <v>50</v>
      </c>
      <c r="E221" s="130">
        <v>2.5</v>
      </c>
      <c r="F221" s="130"/>
      <c r="G221" s="130">
        <v>0.5</v>
      </c>
      <c r="H221" s="130"/>
      <c r="I221" s="130"/>
      <c r="J221" s="130">
        <v>1</v>
      </c>
      <c r="K221" s="130"/>
      <c r="L221" s="130">
        <v>1</v>
      </c>
      <c r="M221" s="132">
        <v>0.53</v>
      </c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3"/>
      <c r="Z221" s="134"/>
      <c r="AA221" s="130">
        <v>0</v>
      </c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5"/>
      <c r="AL221" s="135"/>
      <c r="AM221" s="130"/>
      <c r="AN221" s="130"/>
      <c r="AO221" s="130"/>
      <c r="AP221" s="130"/>
      <c r="AQ221" s="130"/>
      <c r="AR221" s="130"/>
      <c r="AS221" s="130"/>
      <c r="AT221" s="130"/>
    </row>
    <row r="222" spans="1:46">
      <c r="A222" s="129">
        <v>185</v>
      </c>
      <c r="B222" s="130" t="s">
        <v>401</v>
      </c>
      <c r="C222" s="138">
        <v>348</v>
      </c>
      <c r="D222" s="134">
        <v>30</v>
      </c>
      <c r="E222" s="130">
        <v>3</v>
      </c>
      <c r="F222" s="130">
        <v>1.5</v>
      </c>
      <c r="G222" s="130"/>
      <c r="H222" s="130"/>
      <c r="I222" s="130"/>
      <c r="J222" s="130"/>
      <c r="K222" s="130"/>
      <c r="L222" s="130">
        <v>0</v>
      </c>
      <c r="M222" s="132">
        <v>0</v>
      </c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3"/>
      <c r="Z222" s="134"/>
      <c r="AA222" s="130">
        <v>0</v>
      </c>
      <c r="AB222" s="130"/>
      <c r="AC222" s="130"/>
      <c r="AD222" s="130"/>
      <c r="AE222" s="130"/>
      <c r="AF222" s="130"/>
      <c r="AG222" s="130"/>
      <c r="AH222" s="130"/>
      <c r="AI222" s="130"/>
      <c r="AJ222" s="130"/>
      <c r="AK222" s="135"/>
      <c r="AL222" s="135"/>
      <c r="AM222" s="130"/>
      <c r="AN222" s="130"/>
      <c r="AO222" s="130"/>
      <c r="AP222" s="130"/>
      <c r="AQ222" s="130"/>
      <c r="AR222" s="130"/>
      <c r="AS222" s="130"/>
      <c r="AT222" s="130"/>
    </row>
    <row r="223" spans="1:46">
      <c r="A223" s="129">
        <v>186</v>
      </c>
      <c r="B223" s="130" t="s">
        <v>402</v>
      </c>
      <c r="C223" s="138">
        <v>230</v>
      </c>
      <c r="D223" s="134">
        <v>35</v>
      </c>
      <c r="E223" s="130">
        <v>4</v>
      </c>
      <c r="F223" s="130"/>
      <c r="G223" s="130">
        <v>1</v>
      </c>
      <c r="H223" s="130"/>
      <c r="I223" s="130">
        <v>1</v>
      </c>
      <c r="J223" s="130"/>
      <c r="K223" s="130"/>
      <c r="L223" s="130">
        <v>0</v>
      </c>
      <c r="M223" s="132">
        <v>0</v>
      </c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3"/>
      <c r="Z223" s="134"/>
      <c r="AA223" s="130">
        <v>0</v>
      </c>
      <c r="AB223" s="130"/>
      <c r="AC223" s="130"/>
      <c r="AD223" s="130"/>
      <c r="AE223" s="130"/>
      <c r="AF223" s="130"/>
      <c r="AG223" s="130"/>
      <c r="AH223" s="130"/>
      <c r="AI223" s="130"/>
      <c r="AJ223" s="130"/>
      <c r="AK223" s="135"/>
      <c r="AL223" s="135"/>
      <c r="AM223" s="130"/>
      <c r="AN223" s="130"/>
      <c r="AO223" s="130"/>
      <c r="AP223" s="130"/>
      <c r="AQ223" s="130"/>
      <c r="AR223" s="130"/>
      <c r="AS223" s="130"/>
      <c r="AT223" s="130"/>
    </row>
    <row r="224" spans="1:46">
      <c r="A224" s="129">
        <v>187</v>
      </c>
      <c r="B224" s="130" t="s">
        <v>403</v>
      </c>
      <c r="C224" s="138">
        <v>370</v>
      </c>
      <c r="D224" s="134">
        <v>70</v>
      </c>
      <c r="E224" s="130">
        <v>2</v>
      </c>
      <c r="F224" s="130">
        <v>1.5</v>
      </c>
      <c r="G224" s="130"/>
      <c r="H224" s="130"/>
      <c r="I224" s="130"/>
      <c r="J224" s="130"/>
      <c r="K224" s="130"/>
      <c r="L224" s="130">
        <v>0</v>
      </c>
      <c r="M224" s="132">
        <v>0</v>
      </c>
      <c r="N224" s="130">
        <v>105</v>
      </c>
      <c r="O224" s="130">
        <v>1</v>
      </c>
      <c r="P224" s="130">
        <v>1.7</v>
      </c>
      <c r="Q224" s="130">
        <v>3.2</v>
      </c>
      <c r="R224" s="130">
        <v>3.7</v>
      </c>
      <c r="S224" s="130">
        <v>3.3</v>
      </c>
      <c r="T224" s="130">
        <v>3</v>
      </c>
      <c r="U224" s="130">
        <v>3.2</v>
      </c>
      <c r="V224" s="130">
        <v>3.2</v>
      </c>
      <c r="W224" s="130">
        <v>3.4</v>
      </c>
      <c r="X224" s="130">
        <v>2.4</v>
      </c>
      <c r="Y224" s="133">
        <v>3.7</v>
      </c>
      <c r="Z224" s="134">
        <v>1300</v>
      </c>
      <c r="AA224" s="130">
        <v>0</v>
      </c>
      <c r="AB224" s="130"/>
      <c r="AC224" s="130"/>
      <c r="AD224" s="130" t="s">
        <v>197</v>
      </c>
      <c r="AE224" s="130" t="s">
        <v>404</v>
      </c>
      <c r="AF224" s="130" t="s">
        <v>232</v>
      </c>
      <c r="AG224" s="130">
        <v>11.5</v>
      </c>
      <c r="AH224" s="130"/>
      <c r="AI224" s="130">
        <v>1115</v>
      </c>
      <c r="AJ224" s="130"/>
      <c r="AK224" s="135"/>
      <c r="AL224" s="135"/>
      <c r="AM224" s="130"/>
      <c r="AN224" s="130"/>
      <c r="AO224" s="130"/>
      <c r="AP224" s="130"/>
      <c r="AQ224" s="130"/>
      <c r="AR224" s="130"/>
      <c r="AS224" s="130"/>
      <c r="AT224" s="130"/>
    </row>
    <row r="225" spans="1:46">
      <c r="A225" s="129">
        <v>188</v>
      </c>
      <c r="B225" s="130" t="s">
        <v>405</v>
      </c>
      <c r="C225" s="138">
        <v>870</v>
      </c>
      <c r="D225" s="134">
        <v>10</v>
      </c>
      <c r="E225" s="130">
        <v>2</v>
      </c>
      <c r="F225" s="130">
        <v>0.5</v>
      </c>
      <c r="G225" s="130"/>
      <c r="H225" s="130"/>
      <c r="I225" s="130"/>
      <c r="J225" s="130"/>
      <c r="K225" s="130"/>
      <c r="L225" s="130">
        <v>10</v>
      </c>
      <c r="M225" s="132">
        <v>1.1499999999999999</v>
      </c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3"/>
      <c r="Z225" s="134"/>
      <c r="AA225" s="130">
        <v>0</v>
      </c>
      <c r="AB225" s="130"/>
      <c r="AC225" s="130"/>
      <c r="AD225" s="130"/>
      <c r="AE225" s="130"/>
      <c r="AF225" s="130"/>
      <c r="AG225" s="130"/>
      <c r="AH225" s="130"/>
      <c r="AI225" s="130"/>
      <c r="AJ225" s="130" t="s">
        <v>215</v>
      </c>
      <c r="AK225" s="135"/>
      <c r="AL225" s="135"/>
      <c r="AM225" s="130">
        <v>200</v>
      </c>
      <c r="AN225" s="130"/>
      <c r="AO225" s="130"/>
      <c r="AP225" s="130"/>
      <c r="AQ225" s="130"/>
      <c r="AR225" s="130"/>
      <c r="AS225" s="130"/>
      <c r="AT225" s="130"/>
    </row>
    <row r="226" spans="1:46">
      <c r="A226" s="129"/>
      <c r="B226" s="130" t="s">
        <v>537</v>
      </c>
      <c r="C226" s="138"/>
      <c r="D226" s="134"/>
      <c r="E226" s="130"/>
      <c r="F226" s="130"/>
      <c r="G226" s="130"/>
      <c r="H226" s="130"/>
      <c r="I226" s="130">
        <v>30</v>
      </c>
      <c r="J226" s="130">
        <v>6</v>
      </c>
      <c r="K226" s="130">
        <v>4</v>
      </c>
      <c r="L226" s="130">
        <v>10</v>
      </c>
      <c r="M226" s="132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3"/>
      <c r="Z226" s="134"/>
      <c r="AA226" s="130">
        <v>0</v>
      </c>
      <c r="AB226" s="130"/>
      <c r="AC226" s="130"/>
      <c r="AD226" s="130"/>
      <c r="AE226" s="130"/>
      <c r="AF226" s="130"/>
      <c r="AG226" s="130"/>
      <c r="AH226" s="130"/>
      <c r="AI226" s="130"/>
      <c r="AJ226" s="130"/>
      <c r="AK226" s="135"/>
      <c r="AL226" s="135"/>
      <c r="AM226" s="130"/>
      <c r="AN226" s="130"/>
      <c r="AO226" s="130"/>
      <c r="AP226" s="130"/>
      <c r="AQ226" s="130"/>
      <c r="AR226" s="130"/>
      <c r="AS226" s="130"/>
      <c r="AT226" s="130"/>
    </row>
    <row r="227" spans="1:46">
      <c r="A227" s="129">
        <v>189</v>
      </c>
      <c r="B227" s="130" t="s">
        <v>406</v>
      </c>
      <c r="C227" s="138">
        <v>600</v>
      </c>
      <c r="D227" s="134">
        <v>55</v>
      </c>
      <c r="E227" s="130">
        <v>2.5</v>
      </c>
      <c r="F227" s="130"/>
      <c r="G227" s="130">
        <v>1</v>
      </c>
      <c r="H227" s="130"/>
      <c r="I227" s="130">
        <v>1</v>
      </c>
      <c r="J227" s="130">
        <v>4</v>
      </c>
      <c r="K227" s="130"/>
      <c r="L227" s="130">
        <v>4</v>
      </c>
      <c r="M227" s="132">
        <v>0.67</v>
      </c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3"/>
      <c r="Z227" s="134"/>
      <c r="AA227" s="130">
        <v>0</v>
      </c>
      <c r="AB227" s="130"/>
      <c r="AC227" s="130"/>
      <c r="AD227" s="130"/>
      <c r="AE227" s="130"/>
      <c r="AF227" s="130"/>
      <c r="AG227" s="130"/>
      <c r="AH227" s="130"/>
      <c r="AI227" s="130"/>
      <c r="AJ227" s="130"/>
      <c r="AK227" s="135"/>
      <c r="AL227" s="135"/>
      <c r="AM227" s="130"/>
      <c r="AN227" s="130"/>
      <c r="AO227" s="130"/>
      <c r="AP227" s="130"/>
      <c r="AQ227" s="130"/>
      <c r="AR227" s="130"/>
      <c r="AS227" s="130"/>
      <c r="AT227" s="130"/>
    </row>
    <row r="228" spans="1:46">
      <c r="A228" s="129">
        <v>190</v>
      </c>
      <c r="B228" s="130" t="s">
        <v>407</v>
      </c>
      <c r="C228" s="138">
        <v>420</v>
      </c>
      <c r="D228" s="134">
        <v>45</v>
      </c>
      <c r="E228" s="130">
        <v>3.5</v>
      </c>
      <c r="F228" s="130"/>
      <c r="G228" s="130">
        <v>1</v>
      </c>
      <c r="H228" s="130"/>
      <c r="I228" s="130"/>
      <c r="J228" s="130"/>
      <c r="K228" s="130"/>
      <c r="L228" s="130">
        <v>0</v>
      </c>
      <c r="M228" s="132">
        <v>0</v>
      </c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3"/>
      <c r="Z228" s="134"/>
      <c r="AA228" s="130">
        <v>0</v>
      </c>
      <c r="AB228" s="130"/>
      <c r="AC228" s="130"/>
      <c r="AD228" s="130"/>
      <c r="AE228" s="130"/>
      <c r="AF228" s="130"/>
      <c r="AG228" s="130"/>
      <c r="AH228" s="130"/>
      <c r="AI228" s="130"/>
      <c r="AJ228" s="130"/>
      <c r="AK228" s="135"/>
      <c r="AL228" s="135"/>
      <c r="AM228" s="130"/>
      <c r="AN228" s="130"/>
      <c r="AO228" s="130"/>
      <c r="AP228" s="130"/>
      <c r="AQ228" s="130"/>
      <c r="AR228" s="130"/>
      <c r="AS228" s="130"/>
      <c r="AT228" s="130"/>
    </row>
    <row r="229" spans="1:46">
      <c r="A229" s="129">
        <v>191</v>
      </c>
      <c r="B229" s="130" t="s">
        <v>408</v>
      </c>
      <c r="C229" s="138">
        <v>1350</v>
      </c>
      <c r="D229" s="134">
        <v>35</v>
      </c>
      <c r="E229" s="130">
        <v>2</v>
      </c>
      <c r="F229" s="130">
        <v>1</v>
      </c>
      <c r="G229" s="130"/>
      <c r="H229" s="130"/>
      <c r="I229" s="130"/>
      <c r="J229" s="130"/>
      <c r="K229" s="130"/>
      <c r="L229" s="130">
        <v>0</v>
      </c>
      <c r="M229" s="132">
        <v>0</v>
      </c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3"/>
      <c r="Z229" s="134"/>
      <c r="AA229" s="130">
        <v>0</v>
      </c>
      <c r="AB229" s="130"/>
      <c r="AC229" s="130"/>
      <c r="AD229" s="130"/>
      <c r="AE229" s="130"/>
      <c r="AF229" s="130"/>
      <c r="AG229" s="130"/>
      <c r="AH229" s="130"/>
      <c r="AI229" s="130"/>
      <c r="AJ229" s="130" t="s">
        <v>211</v>
      </c>
      <c r="AK229" s="135">
        <v>0.3</v>
      </c>
      <c r="AL229" s="135"/>
      <c r="AM229" s="130"/>
      <c r="AN229" s="130"/>
      <c r="AO229" s="130"/>
      <c r="AP229" s="130"/>
      <c r="AQ229" s="130"/>
      <c r="AR229" s="130"/>
      <c r="AS229" s="130"/>
      <c r="AT229" s="130"/>
    </row>
    <row r="230" spans="1:46">
      <c r="A230" s="129">
        <v>192</v>
      </c>
      <c r="B230" s="130" t="s">
        <v>409</v>
      </c>
      <c r="C230" s="138">
        <v>200</v>
      </c>
      <c r="D230" s="134">
        <v>30</v>
      </c>
      <c r="E230" s="130">
        <v>2</v>
      </c>
      <c r="F230" s="130"/>
      <c r="G230" s="130"/>
      <c r="H230" s="130"/>
      <c r="I230" s="130"/>
      <c r="J230" s="130">
        <v>1</v>
      </c>
      <c r="K230" s="130"/>
      <c r="L230" s="130">
        <v>1</v>
      </c>
      <c r="M230" s="132">
        <v>0.5</v>
      </c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3"/>
      <c r="Z230" s="134"/>
      <c r="AA230" s="130">
        <v>0</v>
      </c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5"/>
      <c r="AL230" s="135"/>
      <c r="AM230" s="130"/>
      <c r="AN230" s="130"/>
      <c r="AO230" s="130"/>
      <c r="AP230" s="130"/>
      <c r="AQ230" s="130"/>
      <c r="AR230" s="130"/>
      <c r="AS230" s="130"/>
      <c r="AT230" s="130"/>
    </row>
    <row r="231" spans="1:46">
      <c r="A231" s="129">
        <v>193</v>
      </c>
      <c r="B231" s="130" t="s">
        <v>410</v>
      </c>
      <c r="C231" s="118">
        <v>240</v>
      </c>
      <c r="D231" s="130">
        <v>45</v>
      </c>
      <c r="E231" s="130">
        <v>3.5</v>
      </c>
      <c r="F231" s="130"/>
      <c r="G231" s="130">
        <v>1</v>
      </c>
      <c r="H231" s="130"/>
      <c r="I231" s="130"/>
      <c r="J231" s="130"/>
      <c r="K231" s="130"/>
      <c r="L231" s="130">
        <v>0</v>
      </c>
      <c r="M231" s="132">
        <v>0</v>
      </c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3"/>
      <c r="Z231" s="134"/>
      <c r="AA231" s="130">
        <v>0</v>
      </c>
      <c r="AB231" s="130"/>
      <c r="AC231" s="130"/>
      <c r="AD231" s="130"/>
      <c r="AE231" s="130"/>
      <c r="AF231" s="130"/>
      <c r="AG231" s="130"/>
      <c r="AH231" s="130"/>
      <c r="AI231" s="130"/>
      <c r="AJ231" s="130"/>
      <c r="AK231" s="135"/>
      <c r="AL231" s="135"/>
      <c r="AM231" s="130"/>
      <c r="AN231" s="130"/>
      <c r="AO231" s="130"/>
      <c r="AP231" s="130"/>
      <c r="AQ231" s="130"/>
      <c r="AR231" s="130"/>
      <c r="AS231" s="130"/>
      <c r="AT231" s="130"/>
    </row>
    <row r="232" spans="1:46">
      <c r="A232" s="129">
        <v>194</v>
      </c>
      <c r="B232" s="130" t="s">
        <v>411</v>
      </c>
      <c r="C232" s="130">
        <v>288</v>
      </c>
      <c r="D232" s="130">
        <v>25</v>
      </c>
      <c r="E232" s="130">
        <v>3</v>
      </c>
      <c r="F232" s="130">
        <v>1</v>
      </c>
      <c r="G232" s="130"/>
      <c r="H232" s="130"/>
      <c r="I232" s="130"/>
      <c r="J232" s="130"/>
      <c r="K232" s="130"/>
      <c r="L232" s="130">
        <v>0</v>
      </c>
      <c r="M232" s="132">
        <v>0</v>
      </c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3"/>
      <c r="Z232" s="134"/>
      <c r="AA232" s="130">
        <v>0</v>
      </c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5"/>
      <c r="AL232" s="135"/>
      <c r="AM232" s="130"/>
      <c r="AN232" s="130"/>
      <c r="AO232" s="130"/>
      <c r="AP232" s="130"/>
      <c r="AQ232" s="130"/>
      <c r="AR232" s="130"/>
      <c r="AS232" s="130"/>
      <c r="AT232" s="130"/>
    </row>
    <row r="233" spans="1:46">
      <c r="A233" s="129">
        <v>195</v>
      </c>
      <c r="B233" s="130" t="s">
        <v>412</v>
      </c>
      <c r="C233" s="130">
        <v>440</v>
      </c>
      <c r="D233" s="130">
        <v>35</v>
      </c>
      <c r="E233" s="130">
        <v>2.5</v>
      </c>
      <c r="F233" s="130">
        <v>1</v>
      </c>
      <c r="G233" s="130"/>
      <c r="H233" s="130"/>
      <c r="I233" s="130"/>
      <c r="J233" s="130"/>
      <c r="K233" s="130"/>
      <c r="L233" s="130">
        <v>0</v>
      </c>
      <c r="M233" s="132">
        <v>0</v>
      </c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3"/>
      <c r="Z233" s="134"/>
      <c r="AA233" s="130">
        <v>0</v>
      </c>
      <c r="AB233" s="130"/>
      <c r="AC233" s="130"/>
      <c r="AD233" s="130"/>
      <c r="AE233" s="130"/>
      <c r="AF233" s="130"/>
      <c r="AG233" s="130"/>
      <c r="AH233" s="130"/>
      <c r="AI233" s="130"/>
      <c r="AJ233" s="130"/>
      <c r="AK233" s="135"/>
      <c r="AL233" s="135"/>
      <c r="AM233" s="130"/>
      <c r="AN233" s="130"/>
      <c r="AO233" s="130"/>
      <c r="AP233" s="130"/>
      <c r="AQ233" s="130"/>
      <c r="AR233" s="130"/>
      <c r="AS233" s="130"/>
      <c r="AT233" s="130"/>
    </row>
    <row r="234" spans="1:46">
      <c r="A234" s="129">
        <v>196</v>
      </c>
      <c r="B234" s="130" t="s">
        <v>413</v>
      </c>
      <c r="C234" s="130">
        <v>400</v>
      </c>
      <c r="D234" s="130">
        <v>80</v>
      </c>
      <c r="E234" s="130">
        <v>6</v>
      </c>
      <c r="F234" s="130"/>
      <c r="G234" s="130">
        <v>1</v>
      </c>
      <c r="H234" s="130"/>
      <c r="I234" s="130"/>
      <c r="J234" s="130"/>
      <c r="K234" s="130"/>
      <c r="L234" s="130">
        <v>0</v>
      </c>
      <c r="M234" s="132">
        <v>0</v>
      </c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3"/>
      <c r="Z234" s="134"/>
      <c r="AA234" s="130">
        <v>0</v>
      </c>
      <c r="AB234" s="130"/>
      <c r="AC234" s="130"/>
      <c r="AD234" s="130"/>
      <c r="AE234" s="130"/>
      <c r="AF234" s="130"/>
      <c r="AG234" s="130"/>
      <c r="AH234" s="130"/>
      <c r="AI234" s="130"/>
      <c r="AJ234" s="130"/>
      <c r="AK234" s="135"/>
      <c r="AL234" s="135"/>
      <c r="AM234" s="130"/>
      <c r="AN234" s="130"/>
      <c r="AO234" s="130"/>
      <c r="AP234" s="130"/>
      <c r="AQ234" s="130"/>
      <c r="AR234" s="130"/>
      <c r="AS234" s="130"/>
      <c r="AT234" s="130"/>
    </row>
    <row r="235" spans="1:46">
      <c r="A235" s="129">
        <v>197</v>
      </c>
      <c r="B235" s="130" t="s">
        <v>414</v>
      </c>
      <c r="C235" s="136">
        <v>1080</v>
      </c>
      <c r="D235" s="134">
        <v>5</v>
      </c>
      <c r="E235" s="130">
        <v>1</v>
      </c>
      <c r="F235" s="130">
        <v>1</v>
      </c>
      <c r="G235" s="130"/>
      <c r="H235" s="130"/>
      <c r="I235" s="130"/>
      <c r="J235" s="130"/>
      <c r="K235" s="130"/>
      <c r="L235" s="130">
        <v>0</v>
      </c>
      <c r="M235" s="132">
        <v>0</v>
      </c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3"/>
      <c r="Z235" s="134"/>
      <c r="AA235" s="130">
        <v>0</v>
      </c>
      <c r="AB235" s="130"/>
      <c r="AC235" s="130"/>
      <c r="AD235" s="130"/>
      <c r="AE235" s="130"/>
      <c r="AF235" s="130"/>
      <c r="AG235" s="130">
        <v>15</v>
      </c>
      <c r="AH235" s="130"/>
      <c r="AI235" s="130">
        <v>1230</v>
      </c>
      <c r="AJ235" s="130" t="s">
        <v>215</v>
      </c>
      <c r="AK235" s="135"/>
      <c r="AL235" s="135"/>
      <c r="AM235" s="130"/>
      <c r="AN235" s="130"/>
      <c r="AO235" s="130"/>
      <c r="AP235" s="130"/>
      <c r="AQ235" s="130"/>
      <c r="AR235" s="130"/>
      <c r="AS235" s="130"/>
      <c r="AT235" s="130"/>
    </row>
    <row r="236" spans="1:46">
      <c r="A236" s="129">
        <v>198</v>
      </c>
      <c r="B236" s="130" t="s">
        <v>415</v>
      </c>
      <c r="C236" s="118">
        <v>900</v>
      </c>
      <c r="D236" s="130">
        <v>70</v>
      </c>
      <c r="E236" s="130">
        <v>2.5</v>
      </c>
      <c r="F236" s="130">
        <v>1</v>
      </c>
      <c r="G236" s="130"/>
      <c r="H236" s="130"/>
      <c r="I236" s="130"/>
      <c r="J236" s="130"/>
      <c r="K236" s="130"/>
      <c r="L236" s="130">
        <v>0</v>
      </c>
      <c r="M236" s="132">
        <v>0</v>
      </c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3"/>
      <c r="Z236" s="134"/>
      <c r="AA236" s="130">
        <v>0</v>
      </c>
      <c r="AB236" s="130"/>
      <c r="AC236" s="130"/>
      <c r="AD236" s="130"/>
      <c r="AE236" s="130"/>
      <c r="AF236" s="130"/>
      <c r="AG236" s="130"/>
      <c r="AH236" s="130"/>
      <c r="AI236" s="130"/>
      <c r="AJ236" s="130"/>
      <c r="AK236" s="135"/>
      <c r="AL236" s="135"/>
      <c r="AM236" s="130"/>
      <c r="AN236" s="130"/>
      <c r="AO236" s="130"/>
      <c r="AP236" s="130"/>
      <c r="AQ236" s="130"/>
      <c r="AR236" s="130"/>
      <c r="AS236" s="130"/>
      <c r="AT236" s="130"/>
    </row>
    <row r="237" spans="1:46">
      <c r="A237" s="129">
        <v>199</v>
      </c>
      <c r="B237" s="130" t="s">
        <v>416</v>
      </c>
      <c r="C237" s="130">
        <v>320</v>
      </c>
      <c r="D237" s="130">
        <v>65</v>
      </c>
      <c r="E237" s="130">
        <v>3.5</v>
      </c>
      <c r="F237" s="130"/>
      <c r="G237" s="130">
        <v>1</v>
      </c>
      <c r="H237" s="130"/>
      <c r="I237" s="130">
        <v>1</v>
      </c>
      <c r="J237" s="130"/>
      <c r="K237" s="130"/>
      <c r="L237" s="130">
        <v>0</v>
      </c>
      <c r="M237" s="132">
        <v>0</v>
      </c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3"/>
      <c r="Z237" s="134"/>
      <c r="AA237" s="130">
        <v>0</v>
      </c>
      <c r="AB237" s="130"/>
      <c r="AC237" s="130"/>
      <c r="AD237" s="130"/>
      <c r="AE237" s="130"/>
      <c r="AF237" s="130"/>
      <c r="AG237" s="130"/>
      <c r="AH237" s="130"/>
      <c r="AI237" s="130"/>
      <c r="AJ237" s="130"/>
      <c r="AK237" s="135"/>
      <c r="AL237" s="135"/>
      <c r="AM237" s="130"/>
      <c r="AN237" s="130"/>
      <c r="AO237" s="130"/>
      <c r="AP237" s="130"/>
      <c r="AQ237" s="130"/>
      <c r="AR237" s="130"/>
      <c r="AS237" s="130"/>
      <c r="AT237" s="130"/>
    </row>
    <row r="238" spans="1:46">
      <c r="A238" s="129">
        <v>200</v>
      </c>
      <c r="B238" s="130" t="s">
        <v>417</v>
      </c>
      <c r="C238" s="130">
        <v>1580</v>
      </c>
      <c r="D238" s="130">
        <v>50</v>
      </c>
      <c r="E238" s="130">
        <v>3</v>
      </c>
      <c r="F238" s="130">
        <v>1</v>
      </c>
      <c r="G238" s="130"/>
      <c r="H238" s="130"/>
      <c r="I238" s="130"/>
      <c r="J238" s="130"/>
      <c r="K238" s="130"/>
      <c r="L238" s="130">
        <v>0</v>
      </c>
      <c r="M238" s="132">
        <v>0</v>
      </c>
      <c r="N238" s="130">
        <v>88</v>
      </c>
      <c r="O238" s="130">
        <v>1</v>
      </c>
      <c r="P238" s="130">
        <v>1.9</v>
      </c>
      <c r="Q238" s="130">
        <v>2.4</v>
      </c>
      <c r="R238" s="130">
        <v>2.2999999999999998</v>
      </c>
      <c r="S238" s="130">
        <v>2.6</v>
      </c>
      <c r="T238" s="130">
        <v>2.4</v>
      </c>
      <c r="U238" s="130">
        <v>2.2999999999999998</v>
      </c>
      <c r="V238" s="130">
        <v>1.2</v>
      </c>
      <c r="W238" s="130">
        <v>0.3</v>
      </c>
      <c r="X238" s="130">
        <v>0.5</v>
      </c>
      <c r="Y238" s="133">
        <v>2.6</v>
      </c>
      <c r="Z238" s="134">
        <v>600</v>
      </c>
      <c r="AA238" s="130">
        <v>0</v>
      </c>
      <c r="AB238" s="130"/>
      <c r="AC238" s="130"/>
      <c r="AD238" s="130" t="s">
        <v>197</v>
      </c>
      <c r="AE238" s="130" t="s">
        <v>232</v>
      </c>
      <c r="AF238" s="130" t="s">
        <v>232</v>
      </c>
      <c r="AG238" s="130">
        <v>13</v>
      </c>
      <c r="AH238" s="130"/>
      <c r="AI238" s="130">
        <v>1400</v>
      </c>
      <c r="AJ238" s="130"/>
      <c r="AK238" s="135"/>
      <c r="AL238" s="135"/>
      <c r="AM238" s="130"/>
      <c r="AN238" s="130"/>
      <c r="AO238" s="130"/>
      <c r="AP238" s="130"/>
      <c r="AQ238" s="130"/>
      <c r="AR238" s="130"/>
      <c r="AS238" s="130"/>
      <c r="AT238" s="130"/>
    </row>
    <row r="239" spans="1:46">
      <c r="A239" s="129">
        <v>201</v>
      </c>
      <c r="B239" s="130" t="s">
        <v>418</v>
      </c>
      <c r="C239" s="130">
        <v>175</v>
      </c>
      <c r="D239" s="130">
        <v>35</v>
      </c>
      <c r="E239" s="130">
        <v>6</v>
      </c>
      <c r="F239" s="130"/>
      <c r="G239" s="130">
        <v>1</v>
      </c>
      <c r="H239" s="130"/>
      <c r="I239" s="130"/>
      <c r="J239" s="130"/>
      <c r="K239" s="130"/>
      <c r="L239" s="130">
        <v>0</v>
      </c>
      <c r="M239" s="132">
        <v>0</v>
      </c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3"/>
      <c r="Z239" s="134"/>
      <c r="AA239" s="130">
        <v>0</v>
      </c>
      <c r="AB239" s="130"/>
      <c r="AC239" s="130"/>
      <c r="AD239" s="130" t="s">
        <v>419</v>
      </c>
      <c r="AE239" s="130" t="s">
        <v>198</v>
      </c>
      <c r="AF239" s="130" t="s">
        <v>232</v>
      </c>
      <c r="AG239" s="130">
        <v>14</v>
      </c>
      <c r="AH239" s="130"/>
      <c r="AI239" s="130">
        <v>1500</v>
      </c>
      <c r="AJ239" s="130"/>
      <c r="AK239" s="135"/>
      <c r="AL239" s="135"/>
      <c r="AM239" s="130"/>
      <c r="AN239" s="130"/>
      <c r="AO239" s="130"/>
      <c r="AP239" s="130"/>
      <c r="AQ239" s="130"/>
      <c r="AR239" s="130"/>
      <c r="AS239" s="130"/>
      <c r="AT239" s="130"/>
    </row>
    <row r="240" spans="1:46">
      <c r="A240" s="129">
        <v>202</v>
      </c>
      <c r="B240" s="130" t="s">
        <v>420</v>
      </c>
      <c r="C240" s="130">
        <v>600</v>
      </c>
      <c r="D240" s="130">
        <v>40</v>
      </c>
      <c r="E240" s="130">
        <v>2</v>
      </c>
      <c r="F240" s="130">
        <v>1</v>
      </c>
      <c r="G240" s="130"/>
      <c r="H240" s="130"/>
      <c r="I240" s="130">
        <v>1</v>
      </c>
      <c r="J240" s="130"/>
      <c r="K240" s="130"/>
      <c r="L240" s="130">
        <v>0</v>
      </c>
      <c r="M240" s="132">
        <v>0</v>
      </c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3"/>
      <c r="Z240" s="134"/>
      <c r="AA240" s="130">
        <v>0</v>
      </c>
      <c r="AB240" s="130"/>
      <c r="AC240" s="130"/>
      <c r="AD240" s="130"/>
      <c r="AE240" s="130"/>
      <c r="AF240" s="130"/>
      <c r="AG240" s="130">
        <v>12</v>
      </c>
      <c r="AH240" s="130"/>
      <c r="AI240" s="130">
        <v>930</v>
      </c>
      <c r="AJ240" s="130"/>
      <c r="AK240" s="135"/>
      <c r="AL240" s="135"/>
      <c r="AM240" s="130"/>
      <c r="AN240" s="130"/>
      <c r="AO240" s="130"/>
      <c r="AP240" s="130"/>
      <c r="AQ240" s="130"/>
      <c r="AR240" s="130"/>
      <c r="AS240" s="130"/>
      <c r="AT240" s="130"/>
    </row>
    <row r="241" spans="1:46">
      <c r="A241" s="129">
        <v>203</v>
      </c>
      <c r="B241" s="130" t="s">
        <v>421</v>
      </c>
      <c r="C241" s="130"/>
      <c r="D241" s="130">
        <v>45</v>
      </c>
      <c r="E241" s="130"/>
      <c r="F241" s="130">
        <v>0.5</v>
      </c>
      <c r="G241" s="130"/>
      <c r="H241" s="130"/>
      <c r="I241" s="130"/>
      <c r="J241" s="130"/>
      <c r="K241" s="130"/>
      <c r="L241" s="130">
        <v>0</v>
      </c>
      <c r="M241" s="132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3"/>
      <c r="Z241" s="134"/>
      <c r="AA241" s="130">
        <v>0</v>
      </c>
      <c r="AB241" s="130"/>
      <c r="AC241" s="130"/>
      <c r="AD241" s="130"/>
      <c r="AE241" s="130"/>
      <c r="AF241" s="130"/>
      <c r="AG241" s="130">
        <v>11</v>
      </c>
      <c r="AH241" s="130"/>
      <c r="AI241" s="130">
        <v>930</v>
      </c>
      <c r="AJ241" s="130"/>
      <c r="AK241" s="135">
        <v>0.55000000000000004</v>
      </c>
      <c r="AL241" s="135">
        <v>0.01</v>
      </c>
      <c r="AM241" s="130"/>
      <c r="AN241" s="130"/>
      <c r="AO241" s="130"/>
      <c r="AP241" s="130"/>
      <c r="AQ241" s="130"/>
      <c r="AR241" s="130"/>
      <c r="AS241" s="130"/>
      <c r="AT241" s="130"/>
    </row>
    <row r="242" spans="1:46">
      <c r="A242" s="129">
        <v>204</v>
      </c>
      <c r="B242" s="130" t="s">
        <v>422</v>
      </c>
      <c r="C242" s="130">
        <v>120</v>
      </c>
      <c r="D242" s="130">
        <v>30</v>
      </c>
      <c r="E242" s="130">
        <v>4</v>
      </c>
      <c r="F242" s="130"/>
      <c r="G242" s="130">
        <v>0.5</v>
      </c>
      <c r="H242" s="130"/>
      <c r="I242" s="130"/>
      <c r="J242" s="130"/>
      <c r="K242" s="130"/>
      <c r="L242" s="130">
        <v>3</v>
      </c>
      <c r="M242" s="132">
        <v>2.5</v>
      </c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3"/>
      <c r="Z242" s="134"/>
      <c r="AA242" s="130">
        <v>0</v>
      </c>
      <c r="AB242" s="130"/>
      <c r="AC242" s="130"/>
      <c r="AD242" s="130"/>
      <c r="AE242" s="130"/>
      <c r="AF242" s="130"/>
      <c r="AG242" s="130"/>
      <c r="AH242" s="130"/>
      <c r="AI242" s="130"/>
      <c r="AJ242" s="130"/>
      <c r="AK242" s="135"/>
      <c r="AL242" s="135"/>
      <c r="AM242" s="130"/>
      <c r="AN242" s="130"/>
      <c r="AO242" s="130"/>
      <c r="AP242" s="130"/>
      <c r="AQ242" s="130"/>
      <c r="AR242" s="130"/>
      <c r="AS242" s="130"/>
      <c r="AT242" s="130"/>
    </row>
    <row r="243" spans="1:46">
      <c r="A243" s="129"/>
      <c r="B243" s="130" t="s">
        <v>538</v>
      </c>
      <c r="C243" s="130"/>
      <c r="D243" s="130"/>
      <c r="E243" s="130"/>
      <c r="F243" s="130"/>
      <c r="G243" s="130"/>
      <c r="H243" s="130"/>
      <c r="I243" s="130">
        <v>10</v>
      </c>
      <c r="J243" s="130">
        <v>1</v>
      </c>
      <c r="K243" s="130">
        <v>2</v>
      </c>
      <c r="L243" s="130">
        <v>3</v>
      </c>
      <c r="M243" s="132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3"/>
      <c r="Z243" s="134"/>
      <c r="AA243" s="130">
        <v>0</v>
      </c>
      <c r="AB243" s="130"/>
      <c r="AC243" s="130"/>
      <c r="AD243" s="130"/>
      <c r="AE243" s="130"/>
      <c r="AF243" s="130"/>
      <c r="AG243" s="130"/>
      <c r="AH243" s="130"/>
      <c r="AI243" s="130"/>
      <c r="AJ243" s="130"/>
      <c r="AK243" s="135"/>
      <c r="AL243" s="135"/>
      <c r="AM243" s="130"/>
      <c r="AN243" s="130"/>
      <c r="AO243" s="130"/>
      <c r="AP243" s="130"/>
      <c r="AQ243" s="130"/>
      <c r="AR243" s="130"/>
      <c r="AS243" s="130"/>
      <c r="AT243" s="130"/>
    </row>
    <row r="244" spans="1:46">
      <c r="A244" s="129">
        <v>206</v>
      </c>
      <c r="B244" s="129" t="s">
        <v>423</v>
      </c>
      <c r="C244" s="130">
        <v>535</v>
      </c>
      <c r="D244" s="130">
        <v>30</v>
      </c>
      <c r="E244" s="130">
        <v>2</v>
      </c>
      <c r="F244" s="130">
        <v>0.7</v>
      </c>
      <c r="G244" s="130"/>
      <c r="H244" s="130"/>
      <c r="I244" s="130"/>
      <c r="J244" s="130"/>
      <c r="K244" s="130"/>
      <c r="L244" s="130">
        <v>0</v>
      </c>
      <c r="M244" s="132">
        <v>0</v>
      </c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3"/>
      <c r="Z244" s="134"/>
      <c r="AA244" s="130">
        <v>0</v>
      </c>
      <c r="AB244" s="130"/>
      <c r="AC244" s="130"/>
      <c r="AD244" s="130"/>
      <c r="AE244" s="130"/>
      <c r="AF244" s="130"/>
      <c r="AG244" s="130"/>
      <c r="AH244" s="130"/>
      <c r="AI244" s="130"/>
      <c r="AJ244" s="130"/>
      <c r="AK244" s="135"/>
      <c r="AL244" s="135"/>
      <c r="AM244" s="130"/>
      <c r="AN244" s="130"/>
      <c r="AO244" s="130"/>
      <c r="AP244" s="130"/>
      <c r="AQ244" s="130"/>
      <c r="AR244" s="130"/>
      <c r="AS244" s="130"/>
      <c r="AT244" s="130"/>
    </row>
    <row r="245" spans="1:46">
      <c r="A245" s="129">
        <v>206</v>
      </c>
      <c r="B245" s="130" t="s">
        <v>424</v>
      </c>
      <c r="C245" s="130">
        <v>440</v>
      </c>
      <c r="D245" s="130">
        <v>25</v>
      </c>
      <c r="E245" s="130">
        <v>3</v>
      </c>
      <c r="F245" s="130">
        <v>1</v>
      </c>
      <c r="G245" s="130"/>
      <c r="H245" s="130"/>
      <c r="I245" s="130">
        <v>9</v>
      </c>
      <c r="J245" s="130">
        <v>5</v>
      </c>
      <c r="K245" s="130">
        <v>1</v>
      </c>
      <c r="L245" s="130">
        <v>6</v>
      </c>
      <c r="M245" s="132">
        <v>1.36</v>
      </c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3"/>
      <c r="Z245" s="134"/>
      <c r="AA245" s="130">
        <v>0</v>
      </c>
      <c r="AB245" s="130"/>
      <c r="AC245" s="130"/>
      <c r="AD245" s="130"/>
      <c r="AE245" s="130"/>
      <c r="AF245" s="130"/>
      <c r="AG245" s="130">
        <v>13</v>
      </c>
      <c r="AH245" s="130"/>
      <c r="AI245" s="130">
        <v>1000</v>
      </c>
      <c r="AJ245" s="130" t="s">
        <v>215</v>
      </c>
      <c r="AK245" s="135">
        <v>0.4</v>
      </c>
      <c r="AL245" s="135"/>
      <c r="AM245" s="130"/>
      <c r="AN245" s="130"/>
      <c r="AO245" s="130"/>
      <c r="AP245" s="130"/>
      <c r="AQ245" s="130"/>
      <c r="AR245" s="130"/>
      <c r="AS245" s="130"/>
      <c r="AT245" s="130"/>
    </row>
    <row r="246" spans="1:46">
      <c r="A246" s="129">
        <v>207</v>
      </c>
      <c r="B246" s="130" t="s">
        <v>425</v>
      </c>
      <c r="C246" s="130">
        <v>120</v>
      </c>
      <c r="D246" s="130">
        <v>25</v>
      </c>
      <c r="E246" s="130">
        <v>3</v>
      </c>
      <c r="F246" s="130"/>
      <c r="G246" s="130">
        <v>1</v>
      </c>
      <c r="H246" s="130"/>
      <c r="I246" s="130"/>
      <c r="J246" s="130">
        <v>1</v>
      </c>
      <c r="K246" s="130"/>
      <c r="L246" s="130">
        <v>1</v>
      </c>
      <c r="M246" s="132">
        <v>0.83</v>
      </c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3"/>
      <c r="Z246" s="134"/>
      <c r="AA246" s="130">
        <v>0</v>
      </c>
      <c r="AB246" s="130"/>
      <c r="AC246" s="130"/>
      <c r="AD246" s="130"/>
      <c r="AE246" s="130"/>
      <c r="AF246" s="130"/>
      <c r="AG246" s="130"/>
      <c r="AH246" s="130"/>
      <c r="AI246" s="130"/>
      <c r="AJ246" s="130"/>
      <c r="AK246" s="135"/>
      <c r="AL246" s="135"/>
      <c r="AM246" s="130"/>
      <c r="AN246" s="130"/>
      <c r="AO246" s="130"/>
      <c r="AP246" s="130"/>
      <c r="AQ246" s="130"/>
      <c r="AR246" s="130"/>
      <c r="AS246" s="130"/>
      <c r="AT246" s="130"/>
    </row>
    <row r="247" spans="1:46">
      <c r="A247" s="129">
        <v>208</v>
      </c>
      <c r="B247" s="130" t="s">
        <v>426</v>
      </c>
      <c r="C247" s="130">
        <v>170</v>
      </c>
      <c r="D247" s="130">
        <v>20</v>
      </c>
      <c r="E247" s="130">
        <v>4</v>
      </c>
      <c r="F247" s="130"/>
      <c r="G247" s="130">
        <v>0.7</v>
      </c>
      <c r="H247" s="130"/>
      <c r="I247" s="130">
        <v>4</v>
      </c>
      <c r="J247" s="130">
        <v>4</v>
      </c>
      <c r="K247" s="130">
        <v>3</v>
      </c>
      <c r="L247" s="130">
        <v>7</v>
      </c>
      <c r="M247" s="132">
        <v>4.12</v>
      </c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3"/>
      <c r="Z247" s="134"/>
      <c r="AA247" s="130">
        <v>0</v>
      </c>
      <c r="AB247" s="130"/>
      <c r="AC247" s="130"/>
      <c r="AD247" s="130"/>
      <c r="AE247" s="130"/>
      <c r="AF247" s="130"/>
      <c r="AG247" s="130"/>
      <c r="AH247" s="130"/>
      <c r="AI247" s="130"/>
      <c r="AJ247" s="130"/>
      <c r="AK247" s="135"/>
      <c r="AL247" s="135"/>
      <c r="AM247" s="130"/>
      <c r="AN247" s="130"/>
      <c r="AO247" s="130"/>
      <c r="AP247" s="130"/>
      <c r="AQ247" s="130"/>
      <c r="AR247" s="130"/>
      <c r="AS247" s="130"/>
      <c r="AT247" s="130"/>
    </row>
    <row r="248" spans="1:46">
      <c r="A248" s="129">
        <v>209</v>
      </c>
      <c r="B248" s="130" t="s">
        <v>427</v>
      </c>
      <c r="C248" s="130">
        <v>170</v>
      </c>
      <c r="D248" s="130">
        <v>60</v>
      </c>
      <c r="E248" s="130">
        <v>1.5</v>
      </c>
      <c r="F248" s="130">
        <v>1</v>
      </c>
      <c r="G248" s="130"/>
      <c r="H248" s="130"/>
      <c r="I248" s="130"/>
      <c r="J248" s="130"/>
      <c r="K248" s="130"/>
      <c r="L248" s="130">
        <v>0</v>
      </c>
      <c r="M248" s="132">
        <v>0</v>
      </c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3"/>
      <c r="Z248" s="134"/>
      <c r="AA248" s="130">
        <v>0</v>
      </c>
      <c r="AB248" s="130"/>
      <c r="AC248" s="130"/>
      <c r="AD248" s="130"/>
      <c r="AE248" s="130"/>
      <c r="AF248" s="130"/>
      <c r="AG248" s="130"/>
      <c r="AH248" s="130"/>
      <c r="AI248" s="130"/>
      <c r="AJ248" s="130"/>
      <c r="AK248" s="135"/>
      <c r="AL248" s="135"/>
      <c r="AM248" s="130"/>
      <c r="AN248" s="130"/>
      <c r="AO248" s="130"/>
      <c r="AP248" s="130"/>
      <c r="AQ248" s="130"/>
      <c r="AR248" s="130"/>
      <c r="AS248" s="130"/>
      <c r="AT248" s="130"/>
    </row>
    <row r="249" spans="1:46">
      <c r="A249" s="129">
        <v>210</v>
      </c>
      <c r="B249" s="130" t="s">
        <v>428</v>
      </c>
      <c r="C249" s="130">
        <v>200</v>
      </c>
      <c r="D249" s="130">
        <v>25</v>
      </c>
      <c r="E249" s="130">
        <v>4.5</v>
      </c>
      <c r="F249" s="130"/>
      <c r="G249" s="130">
        <v>1</v>
      </c>
      <c r="H249" s="130"/>
      <c r="I249" s="130"/>
      <c r="J249" s="130"/>
      <c r="K249" s="130"/>
      <c r="L249" s="130">
        <v>0</v>
      </c>
      <c r="M249" s="132">
        <v>0</v>
      </c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3"/>
      <c r="Z249" s="134"/>
      <c r="AA249" s="130">
        <v>0</v>
      </c>
      <c r="AB249" s="130"/>
      <c r="AC249" s="130"/>
      <c r="AD249" s="130"/>
      <c r="AE249" s="130"/>
      <c r="AF249" s="130"/>
      <c r="AG249" s="130"/>
      <c r="AH249" s="130"/>
      <c r="AI249" s="130"/>
      <c r="AJ249" s="130"/>
      <c r="AK249" s="135"/>
      <c r="AL249" s="135"/>
      <c r="AM249" s="130"/>
      <c r="AN249" s="130"/>
      <c r="AO249" s="130"/>
      <c r="AP249" s="130"/>
      <c r="AQ249" s="130"/>
      <c r="AR249" s="130"/>
      <c r="AS249" s="130"/>
      <c r="AT249" s="130"/>
    </row>
    <row r="250" spans="1:46">
      <c r="A250" s="129">
        <v>211</v>
      </c>
      <c r="B250" s="130" t="s">
        <v>429</v>
      </c>
      <c r="C250" s="130">
        <v>205</v>
      </c>
      <c r="D250" s="130">
        <v>30</v>
      </c>
      <c r="E250" s="130">
        <v>4.5</v>
      </c>
      <c r="F250" s="130"/>
      <c r="G250" s="130">
        <v>0.7</v>
      </c>
      <c r="H250" s="130"/>
      <c r="I250" s="130">
        <v>1</v>
      </c>
      <c r="J250" s="130"/>
      <c r="K250" s="130"/>
      <c r="L250" s="130">
        <v>0</v>
      </c>
      <c r="M250" s="132">
        <v>0</v>
      </c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3"/>
      <c r="Z250" s="134"/>
      <c r="AA250" s="130">
        <v>0</v>
      </c>
      <c r="AB250" s="130"/>
      <c r="AC250" s="130"/>
      <c r="AD250" s="130" t="s">
        <v>197</v>
      </c>
      <c r="AE250" s="130" t="s">
        <v>378</v>
      </c>
      <c r="AF250" s="130" t="s">
        <v>198</v>
      </c>
      <c r="AG250" s="130">
        <v>12</v>
      </c>
      <c r="AH250" s="130"/>
      <c r="AI250" s="130">
        <v>1045</v>
      </c>
      <c r="AJ250" s="130"/>
      <c r="AK250" s="135"/>
      <c r="AL250" s="135"/>
      <c r="AM250" s="130"/>
      <c r="AN250" s="130"/>
      <c r="AO250" s="130"/>
      <c r="AP250" s="130"/>
      <c r="AQ250" s="130"/>
      <c r="AR250" s="130"/>
      <c r="AS250" s="130"/>
      <c r="AT250" s="130"/>
    </row>
    <row r="251" spans="1:46">
      <c r="A251" s="129">
        <v>212</v>
      </c>
      <c r="B251" s="130" t="s">
        <v>430</v>
      </c>
      <c r="C251" s="130">
        <v>395</v>
      </c>
      <c r="D251" s="130">
        <v>25</v>
      </c>
      <c r="E251" s="130">
        <v>2</v>
      </c>
      <c r="F251" s="130">
        <v>1</v>
      </c>
      <c r="G251" s="130"/>
      <c r="H251" s="130"/>
      <c r="I251" s="130"/>
      <c r="J251" s="130"/>
      <c r="K251" s="130"/>
      <c r="L251" s="130">
        <v>0</v>
      </c>
      <c r="M251" s="132">
        <v>0</v>
      </c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3"/>
      <c r="Z251" s="134"/>
      <c r="AA251" s="130">
        <v>0</v>
      </c>
      <c r="AB251" s="130"/>
      <c r="AC251" s="130"/>
      <c r="AD251" s="130"/>
      <c r="AE251" s="130"/>
      <c r="AF251" s="130"/>
      <c r="AG251" s="130"/>
      <c r="AH251" s="130"/>
      <c r="AI251" s="130"/>
      <c r="AJ251" s="130"/>
      <c r="AK251" s="135"/>
      <c r="AL251" s="135"/>
      <c r="AM251" s="130"/>
      <c r="AN251" s="130"/>
      <c r="AO251" s="130"/>
      <c r="AP251" s="130"/>
      <c r="AQ251" s="130"/>
      <c r="AR251" s="130"/>
      <c r="AS251" s="130"/>
      <c r="AT251" s="130"/>
    </row>
    <row r="252" spans="1:46">
      <c r="A252" s="129">
        <v>213</v>
      </c>
      <c r="B252" s="130" t="s">
        <v>431</v>
      </c>
      <c r="C252" s="130">
        <v>150</v>
      </c>
      <c r="D252" s="130">
        <v>29</v>
      </c>
      <c r="E252" s="130">
        <v>3</v>
      </c>
      <c r="F252" s="130">
        <v>2</v>
      </c>
      <c r="G252" s="130"/>
      <c r="H252" s="130"/>
      <c r="I252" s="130"/>
      <c r="J252" s="130"/>
      <c r="K252" s="130"/>
      <c r="L252" s="130">
        <v>0</v>
      </c>
      <c r="M252" s="132">
        <v>0</v>
      </c>
      <c r="N252" s="130">
        <v>73</v>
      </c>
      <c r="O252" s="130">
        <v>2.2999999999999998</v>
      </c>
      <c r="P252" s="130">
        <v>4.0999999999999996</v>
      </c>
      <c r="Q252" s="130">
        <v>4.5</v>
      </c>
      <c r="R252" s="130">
        <v>3.1</v>
      </c>
      <c r="S252" s="130">
        <v>2</v>
      </c>
      <c r="T252" s="130">
        <v>1.9</v>
      </c>
      <c r="U252" s="130">
        <v>1</v>
      </c>
      <c r="V252" s="130">
        <v>0.7</v>
      </c>
      <c r="W252" s="130">
        <v>1.5</v>
      </c>
      <c r="X252" s="130">
        <v>1.5</v>
      </c>
      <c r="Y252" s="133">
        <v>4.5</v>
      </c>
      <c r="Z252" s="134">
        <v>1350</v>
      </c>
      <c r="AA252" s="130">
        <v>0</v>
      </c>
      <c r="AB252" s="130"/>
      <c r="AC252" s="130"/>
      <c r="AD252" s="130" t="s">
        <v>337</v>
      </c>
      <c r="AE252" s="130" t="s">
        <v>198</v>
      </c>
      <c r="AF252" s="130" t="s">
        <v>338</v>
      </c>
      <c r="AG252" s="130">
        <v>12</v>
      </c>
      <c r="AH252" s="130"/>
      <c r="AI252" s="130">
        <v>1115</v>
      </c>
      <c r="AJ252" s="130"/>
      <c r="AK252" s="135"/>
      <c r="AL252" s="135"/>
      <c r="AM252" s="130"/>
      <c r="AN252" s="130"/>
      <c r="AO252" s="130"/>
      <c r="AP252" s="130"/>
      <c r="AQ252" s="130"/>
      <c r="AR252" s="130" t="s">
        <v>559</v>
      </c>
      <c r="AS252" s="130"/>
      <c r="AT252" s="130"/>
    </row>
    <row r="253" spans="1:46">
      <c r="A253" s="129">
        <v>214</v>
      </c>
      <c r="B253" s="130" t="s">
        <v>432</v>
      </c>
      <c r="C253" s="130">
        <v>810</v>
      </c>
      <c r="D253" s="130">
        <v>35</v>
      </c>
      <c r="E253" s="130">
        <v>2</v>
      </c>
      <c r="F253" s="130">
        <v>1.3</v>
      </c>
      <c r="G253" s="130"/>
      <c r="H253" s="130"/>
      <c r="I253" s="130">
        <v>1</v>
      </c>
      <c r="J253" s="130"/>
      <c r="K253" s="130"/>
      <c r="L253" s="130">
        <v>0</v>
      </c>
      <c r="M253" s="132">
        <v>0</v>
      </c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3"/>
      <c r="Z253" s="134"/>
      <c r="AA253" s="130">
        <v>0</v>
      </c>
      <c r="AB253" s="130"/>
      <c r="AC253" s="130"/>
      <c r="AD253" s="130"/>
      <c r="AE253" s="130"/>
      <c r="AF253" s="130"/>
      <c r="AG253" s="130"/>
      <c r="AH253" s="130"/>
      <c r="AI253" s="130"/>
      <c r="AJ253" s="130"/>
      <c r="AK253" s="135"/>
      <c r="AL253" s="135"/>
      <c r="AM253" s="130"/>
      <c r="AN253" s="130"/>
      <c r="AO253" s="130"/>
      <c r="AP253" s="130"/>
      <c r="AQ253" s="130"/>
      <c r="AR253" s="130"/>
      <c r="AS253" s="130"/>
      <c r="AT253" s="130"/>
    </row>
    <row r="254" spans="1:46">
      <c r="A254" s="129">
        <v>215</v>
      </c>
      <c r="B254" s="130" t="s">
        <v>433</v>
      </c>
      <c r="C254" s="130">
        <v>550</v>
      </c>
      <c r="D254" s="130">
        <v>20</v>
      </c>
      <c r="E254" s="130">
        <v>4</v>
      </c>
      <c r="F254" s="130">
        <v>1</v>
      </c>
      <c r="G254" s="130"/>
      <c r="H254" s="130"/>
      <c r="I254" s="130">
        <v>5</v>
      </c>
      <c r="J254" s="130">
        <v>1</v>
      </c>
      <c r="K254" s="130"/>
      <c r="L254" s="130">
        <v>1</v>
      </c>
      <c r="M254" s="132">
        <v>0.18</v>
      </c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3"/>
      <c r="Z254" s="134"/>
      <c r="AA254" s="130">
        <v>0</v>
      </c>
      <c r="AB254" s="130"/>
      <c r="AC254" s="130"/>
      <c r="AD254" s="130"/>
      <c r="AE254" s="130"/>
      <c r="AF254" s="130"/>
      <c r="AG254" s="130">
        <v>13</v>
      </c>
      <c r="AH254" s="130"/>
      <c r="AI254" s="130">
        <v>1130</v>
      </c>
      <c r="AJ254" s="130" t="s">
        <v>215</v>
      </c>
      <c r="AK254" s="135">
        <v>0.2</v>
      </c>
      <c r="AL254" s="135"/>
      <c r="AM254" s="130"/>
      <c r="AN254" s="130"/>
      <c r="AO254" s="130"/>
      <c r="AP254" s="130"/>
      <c r="AQ254" s="130"/>
      <c r="AR254" s="130"/>
      <c r="AS254" s="130"/>
      <c r="AT254" s="130"/>
    </row>
    <row r="255" spans="1:46">
      <c r="A255" s="129">
        <v>216</v>
      </c>
      <c r="B255" s="130" t="s">
        <v>434</v>
      </c>
      <c r="C255" s="130">
        <v>180</v>
      </c>
      <c r="D255" s="130">
        <v>30</v>
      </c>
      <c r="E255" s="130">
        <v>2.5</v>
      </c>
      <c r="F255" s="130">
        <v>1.5</v>
      </c>
      <c r="G255" s="130"/>
      <c r="H255" s="130"/>
      <c r="I255" s="130">
        <v>2</v>
      </c>
      <c r="J255" s="130">
        <v>3</v>
      </c>
      <c r="K255" s="130"/>
      <c r="L255" s="130">
        <v>3</v>
      </c>
      <c r="M255" s="132">
        <v>1.67</v>
      </c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3"/>
      <c r="Z255" s="134"/>
      <c r="AA255" s="130">
        <v>0</v>
      </c>
      <c r="AB255" s="130"/>
      <c r="AC255" s="130"/>
      <c r="AD255" s="130"/>
      <c r="AE255" s="130"/>
      <c r="AF255" s="130"/>
      <c r="AG255" s="130"/>
      <c r="AH255" s="130"/>
      <c r="AI255" s="130"/>
      <c r="AJ255" s="130"/>
      <c r="AK255" s="135"/>
      <c r="AL255" s="135"/>
      <c r="AM255" s="130"/>
      <c r="AN255" s="130"/>
      <c r="AO255" s="130"/>
      <c r="AP255" s="130"/>
      <c r="AQ255" s="130"/>
      <c r="AR255" s="130"/>
      <c r="AS255" s="130"/>
      <c r="AT255" s="130"/>
    </row>
    <row r="256" spans="1:46">
      <c r="A256" s="129">
        <v>217</v>
      </c>
      <c r="B256" s="130" t="s">
        <v>435</v>
      </c>
      <c r="C256" s="130">
        <v>260</v>
      </c>
      <c r="D256" s="130">
        <v>30</v>
      </c>
      <c r="E256" s="130">
        <v>2</v>
      </c>
      <c r="F256" s="130">
        <v>1</v>
      </c>
      <c r="G256" s="130"/>
      <c r="H256" s="130"/>
      <c r="I256" s="130">
        <v>1</v>
      </c>
      <c r="J256" s="130"/>
      <c r="K256" s="130"/>
      <c r="L256" s="130">
        <v>0</v>
      </c>
      <c r="M256" s="132">
        <v>0</v>
      </c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3"/>
      <c r="Z256" s="134"/>
      <c r="AA256" s="130">
        <v>0</v>
      </c>
      <c r="AB256" s="130"/>
      <c r="AC256" s="130"/>
      <c r="AD256" s="130"/>
      <c r="AE256" s="130"/>
      <c r="AF256" s="130"/>
      <c r="AG256" s="130"/>
      <c r="AH256" s="130"/>
      <c r="AI256" s="130"/>
      <c r="AJ256" s="130"/>
      <c r="AK256" s="135"/>
      <c r="AL256" s="135"/>
      <c r="AM256" s="130"/>
      <c r="AN256" s="130"/>
      <c r="AO256" s="130"/>
      <c r="AP256" s="130"/>
      <c r="AQ256" s="130"/>
      <c r="AR256" s="130"/>
      <c r="AS256" s="130"/>
      <c r="AT256" s="130"/>
    </row>
    <row r="257" spans="1:46">
      <c r="A257" s="129"/>
      <c r="B257" s="130" t="s">
        <v>539</v>
      </c>
      <c r="C257" s="130"/>
      <c r="D257" s="130"/>
      <c r="E257" s="130"/>
      <c r="F257" s="130"/>
      <c r="G257" s="130"/>
      <c r="H257" s="130"/>
      <c r="I257" s="130">
        <v>10</v>
      </c>
      <c r="J257" s="130"/>
      <c r="K257" s="130"/>
      <c r="L257" s="130">
        <v>0</v>
      </c>
      <c r="M257" s="132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3"/>
      <c r="Z257" s="134"/>
      <c r="AA257" s="130">
        <v>0</v>
      </c>
      <c r="AB257" s="130"/>
      <c r="AC257" s="130"/>
      <c r="AD257" s="130"/>
      <c r="AE257" s="130"/>
      <c r="AF257" s="130"/>
      <c r="AG257" s="130"/>
      <c r="AH257" s="130"/>
      <c r="AI257" s="130"/>
      <c r="AJ257" s="130"/>
      <c r="AK257" s="135"/>
      <c r="AL257" s="135"/>
      <c r="AM257" s="130"/>
      <c r="AN257" s="130"/>
      <c r="AO257" s="130"/>
      <c r="AP257" s="130"/>
      <c r="AQ257" s="130"/>
      <c r="AR257" s="130"/>
      <c r="AS257" s="130"/>
      <c r="AT257" s="130"/>
    </row>
    <row r="258" spans="1:46">
      <c r="A258" s="129">
        <v>218</v>
      </c>
      <c r="B258" s="130" t="s">
        <v>436</v>
      </c>
      <c r="C258" s="130">
        <v>152</v>
      </c>
      <c r="D258" s="130">
        <v>25</v>
      </c>
      <c r="E258" s="130">
        <v>3.3</v>
      </c>
      <c r="F258" s="130">
        <v>1.5</v>
      </c>
      <c r="G258" s="130"/>
      <c r="H258" s="130"/>
      <c r="I258" s="130"/>
      <c r="J258" s="130"/>
      <c r="K258" s="130"/>
      <c r="L258" s="130">
        <v>0</v>
      </c>
      <c r="M258" s="132">
        <v>0</v>
      </c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3"/>
      <c r="Z258" s="134"/>
      <c r="AA258" s="130">
        <v>0</v>
      </c>
      <c r="AB258" s="130"/>
      <c r="AC258" s="130"/>
      <c r="AD258" s="130"/>
      <c r="AE258" s="130"/>
      <c r="AF258" s="130"/>
      <c r="AG258" s="130"/>
      <c r="AH258" s="130"/>
      <c r="AI258" s="130"/>
      <c r="AJ258" s="130"/>
      <c r="AK258" s="135"/>
      <c r="AL258" s="135"/>
      <c r="AM258" s="130"/>
      <c r="AN258" s="130"/>
      <c r="AO258" s="130"/>
      <c r="AP258" s="130"/>
      <c r="AQ258" s="130"/>
      <c r="AR258" s="130"/>
      <c r="AS258" s="130"/>
      <c r="AT258" s="130"/>
    </row>
    <row r="259" spans="1:46">
      <c r="A259" s="129">
        <v>219</v>
      </c>
      <c r="B259" s="130" t="s">
        <v>437</v>
      </c>
      <c r="C259" s="130">
        <v>200</v>
      </c>
      <c r="D259" s="130">
        <v>27</v>
      </c>
      <c r="E259" s="130">
        <v>2.1</v>
      </c>
      <c r="F259" s="130">
        <v>1.5</v>
      </c>
      <c r="G259" s="130"/>
      <c r="H259" s="130"/>
      <c r="I259" s="130"/>
      <c r="J259" s="130"/>
      <c r="K259" s="130"/>
      <c r="L259" s="130">
        <v>0</v>
      </c>
      <c r="M259" s="132">
        <v>0</v>
      </c>
      <c r="N259" s="130">
        <v>52</v>
      </c>
      <c r="O259" s="130">
        <v>1.4</v>
      </c>
      <c r="P259" s="130">
        <v>2</v>
      </c>
      <c r="Q259" s="130">
        <v>3.9</v>
      </c>
      <c r="R259" s="130">
        <v>3.9</v>
      </c>
      <c r="S259" s="130">
        <v>3.4</v>
      </c>
      <c r="T259" s="130">
        <v>3.1</v>
      </c>
      <c r="U259" s="130">
        <v>3.1</v>
      </c>
      <c r="V259" s="130">
        <v>2</v>
      </c>
      <c r="W259" s="130">
        <v>1.3</v>
      </c>
      <c r="X259" s="130">
        <v>1.1000000000000001</v>
      </c>
      <c r="Y259" s="133">
        <v>3.9</v>
      </c>
      <c r="Z259" s="134">
        <v>1750</v>
      </c>
      <c r="AA259" s="130">
        <v>0</v>
      </c>
      <c r="AB259" s="130"/>
      <c r="AC259" s="130"/>
      <c r="AD259" s="130" t="s">
        <v>197</v>
      </c>
      <c r="AE259" s="130" t="s">
        <v>198</v>
      </c>
      <c r="AF259" s="130" t="s">
        <v>338</v>
      </c>
      <c r="AG259" s="130">
        <v>14</v>
      </c>
      <c r="AH259" s="130"/>
      <c r="AI259" s="130">
        <v>1300</v>
      </c>
      <c r="AJ259" s="130"/>
      <c r="AK259" s="135"/>
      <c r="AL259" s="135"/>
      <c r="AM259" s="130"/>
      <c r="AN259" s="130"/>
      <c r="AO259" s="130"/>
      <c r="AP259" s="130"/>
      <c r="AQ259" s="130"/>
      <c r="AR259" s="130" t="s">
        <v>438</v>
      </c>
      <c r="AS259" s="130"/>
      <c r="AT259" s="130"/>
    </row>
    <row r="260" spans="1:46">
      <c r="A260" s="129">
        <v>220</v>
      </c>
      <c r="B260" s="130" t="s">
        <v>439</v>
      </c>
      <c r="C260" s="130">
        <v>130</v>
      </c>
      <c r="D260" s="130">
        <v>25</v>
      </c>
      <c r="E260" s="130">
        <v>3.5</v>
      </c>
      <c r="F260" s="130"/>
      <c r="G260" s="130">
        <v>1</v>
      </c>
      <c r="H260" s="130"/>
      <c r="I260" s="130">
        <v>1</v>
      </c>
      <c r="J260" s="130"/>
      <c r="K260" s="130"/>
      <c r="L260" s="130">
        <v>0</v>
      </c>
      <c r="M260" s="132">
        <v>0</v>
      </c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3"/>
      <c r="Z260" s="134"/>
      <c r="AA260" s="130">
        <v>0</v>
      </c>
      <c r="AB260" s="130"/>
      <c r="AC260" s="130"/>
      <c r="AD260" s="130"/>
      <c r="AE260" s="130"/>
      <c r="AF260" s="130"/>
      <c r="AG260" s="130"/>
      <c r="AH260" s="130"/>
      <c r="AI260" s="130"/>
      <c r="AJ260" s="130"/>
      <c r="AK260" s="135"/>
      <c r="AL260" s="135"/>
      <c r="AM260" s="130"/>
      <c r="AN260" s="130"/>
      <c r="AO260" s="130"/>
      <c r="AP260" s="130"/>
      <c r="AQ260" s="130"/>
      <c r="AR260" s="130"/>
      <c r="AS260" s="130"/>
      <c r="AT260" s="130"/>
    </row>
    <row r="261" spans="1:46">
      <c r="A261" s="129">
        <v>221</v>
      </c>
      <c r="B261" s="130" t="s">
        <v>440</v>
      </c>
      <c r="C261" s="130">
        <v>110</v>
      </c>
      <c r="D261" s="130">
        <v>15</v>
      </c>
      <c r="E261" s="130">
        <v>2.5</v>
      </c>
      <c r="F261" s="130">
        <v>1.3</v>
      </c>
      <c r="G261" s="130"/>
      <c r="H261" s="130"/>
      <c r="I261" s="130"/>
      <c r="J261" s="130">
        <v>1</v>
      </c>
      <c r="K261" s="130"/>
      <c r="L261" s="130">
        <v>1</v>
      </c>
      <c r="M261" s="132">
        <v>0.91</v>
      </c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3"/>
      <c r="Z261" s="134"/>
      <c r="AA261" s="130">
        <v>0</v>
      </c>
      <c r="AB261" s="130"/>
      <c r="AC261" s="130"/>
      <c r="AD261" s="130"/>
      <c r="AE261" s="130"/>
      <c r="AF261" s="130"/>
      <c r="AG261" s="130"/>
      <c r="AH261" s="130"/>
      <c r="AI261" s="130"/>
      <c r="AJ261" s="130"/>
      <c r="AK261" s="135"/>
      <c r="AL261" s="135"/>
      <c r="AM261" s="130"/>
      <c r="AN261" s="130"/>
      <c r="AO261" s="130"/>
      <c r="AP261" s="130"/>
      <c r="AQ261" s="130"/>
      <c r="AR261" s="130"/>
      <c r="AS261" s="130"/>
      <c r="AT261" s="130"/>
    </row>
    <row r="262" spans="1:46">
      <c r="A262" s="129">
        <v>222</v>
      </c>
      <c r="B262" s="130" t="s">
        <v>441</v>
      </c>
      <c r="C262" s="130">
        <v>1000</v>
      </c>
      <c r="D262" s="130">
        <v>20</v>
      </c>
      <c r="E262" s="130">
        <v>2</v>
      </c>
      <c r="F262" s="130">
        <v>0.7</v>
      </c>
      <c r="G262" s="130"/>
      <c r="H262" s="130"/>
      <c r="I262" s="130">
        <v>20</v>
      </c>
      <c r="J262" s="130">
        <v>9</v>
      </c>
      <c r="K262" s="130">
        <v>1</v>
      </c>
      <c r="L262" s="130">
        <v>10</v>
      </c>
      <c r="M262" s="132">
        <v>1</v>
      </c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3"/>
      <c r="Z262" s="134"/>
      <c r="AA262" s="130">
        <v>0</v>
      </c>
      <c r="AB262" s="130"/>
      <c r="AC262" s="130"/>
      <c r="AD262" s="130"/>
      <c r="AE262" s="130"/>
      <c r="AF262" s="130"/>
      <c r="AG262" s="130"/>
      <c r="AH262" s="130"/>
      <c r="AI262" s="130"/>
      <c r="AJ262" s="130" t="s">
        <v>215</v>
      </c>
      <c r="AK262" s="135">
        <v>0.5</v>
      </c>
      <c r="AL262" s="135"/>
      <c r="AM262" s="130"/>
      <c r="AN262" s="130"/>
      <c r="AO262" s="130"/>
      <c r="AP262" s="130"/>
      <c r="AQ262" s="130"/>
      <c r="AR262" s="130"/>
      <c r="AS262" s="130"/>
      <c r="AT262" s="130"/>
    </row>
    <row r="263" spans="1:46">
      <c r="A263" s="129">
        <v>223</v>
      </c>
      <c r="B263" s="130" t="s">
        <v>442</v>
      </c>
      <c r="C263" s="130">
        <v>1350</v>
      </c>
      <c r="D263" s="130">
        <v>15</v>
      </c>
      <c r="E263" s="130">
        <v>1.5</v>
      </c>
      <c r="F263" s="130">
        <v>0.7</v>
      </c>
      <c r="G263" s="130"/>
      <c r="H263" s="130"/>
      <c r="I263" s="130"/>
      <c r="J263" s="130"/>
      <c r="K263" s="130"/>
      <c r="L263" s="130">
        <v>5</v>
      </c>
      <c r="M263" s="132">
        <v>0.37</v>
      </c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3"/>
      <c r="Z263" s="134"/>
      <c r="AA263" s="130">
        <v>0</v>
      </c>
      <c r="AB263" s="130"/>
      <c r="AC263" s="130"/>
      <c r="AD263" s="130"/>
      <c r="AE263" s="130"/>
      <c r="AF263" s="130"/>
      <c r="AG263" s="130">
        <v>16</v>
      </c>
      <c r="AH263" s="130">
        <v>1430</v>
      </c>
      <c r="AI263" s="130"/>
      <c r="AJ263" s="130" t="s">
        <v>215</v>
      </c>
      <c r="AK263" s="135">
        <v>0.5</v>
      </c>
      <c r="AL263" s="135"/>
      <c r="AM263" s="130"/>
      <c r="AN263" s="130"/>
      <c r="AO263" s="130"/>
      <c r="AP263" s="130"/>
      <c r="AQ263" s="130"/>
      <c r="AR263" s="130"/>
      <c r="AS263" s="130"/>
      <c r="AT263" s="130"/>
    </row>
    <row r="264" spans="1:46">
      <c r="A264" s="129"/>
      <c r="B264" s="130" t="s">
        <v>443</v>
      </c>
      <c r="C264" s="130"/>
      <c r="D264" s="130"/>
      <c r="E264" s="130"/>
      <c r="F264" s="130"/>
      <c r="G264" s="130"/>
      <c r="H264" s="130"/>
      <c r="I264" s="130">
        <v>7</v>
      </c>
      <c r="J264" s="130">
        <v>3</v>
      </c>
      <c r="K264" s="130">
        <v>2</v>
      </c>
      <c r="L264" s="130">
        <v>5</v>
      </c>
      <c r="M264" s="132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3"/>
      <c r="Z264" s="134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  <c r="AK264" s="135"/>
      <c r="AL264" s="135"/>
      <c r="AM264" s="130"/>
      <c r="AN264" s="130"/>
      <c r="AO264" s="130"/>
      <c r="AP264" s="130"/>
      <c r="AQ264" s="130"/>
      <c r="AR264" s="130"/>
      <c r="AS264" s="130"/>
      <c r="AT264" s="130"/>
    </row>
    <row r="265" spans="1:46">
      <c r="A265" s="129">
        <v>224</v>
      </c>
      <c r="B265" s="130" t="s">
        <v>444</v>
      </c>
      <c r="C265" s="130">
        <v>400</v>
      </c>
      <c r="D265" s="130">
        <v>4</v>
      </c>
      <c r="E265" s="130">
        <v>2</v>
      </c>
      <c r="F265" s="130">
        <v>1</v>
      </c>
      <c r="G265" s="130"/>
      <c r="H265" s="130"/>
      <c r="I265" s="130">
        <v>1</v>
      </c>
      <c r="J265" s="130"/>
      <c r="K265" s="130"/>
      <c r="L265" s="130">
        <v>0</v>
      </c>
      <c r="M265" s="132">
        <v>0</v>
      </c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3"/>
      <c r="Z265" s="134"/>
      <c r="AA265" s="130">
        <v>0</v>
      </c>
      <c r="AB265" s="130"/>
      <c r="AC265" s="130"/>
      <c r="AD265" s="130"/>
      <c r="AE265" s="130"/>
      <c r="AF265" s="130"/>
      <c r="AG265" s="130">
        <v>16</v>
      </c>
      <c r="AH265" s="130">
        <v>1500</v>
      </c>
      <c r="AI265" s="130"/>
      <c r="AJ265" s="130" t="s">
        <v>211</v>
      </c>
      <c r="AK265" s="135">
        <v>0.01</v>
      </c>
      <c r="AL265" s="135"/>
      <c r="AM265" s="130"/>
      <c r="AN265" s="130"/>
      <c r="AO265" s="130"/>
      <c r="AP265" s="130"/>
      <c r="AQ265" s="130"/>
      <c r="AR265" s="130" t="s">
        <v>445</v>
      </c>
      <c r="AS265" s="130"/>
      <c r="AT265" s="130"/>
    </row>
    <row r="266" spans="1:46">
      <c r="A266" s="129">
        <v>225</v>
      </c>
      <c r="B266" s="130" t="s">
        <v>446</v>
      </c>
      <c r="C266" s="130">
        <v>100</v>
      </c>
      <c r="D266" s="130">
        <v>25</v>
      </c>
      <c r="E266" s="130">
        <v>2.5</v>
      </c>
      <c r="F266" s="130"/>
      <c r="G266" s="130">
        <v>0.5</v>
      </c>
      <c r="H266" s="130"/>
      <c r="I266" s="130"/>
      <c r="J266" s="130"/>
      <c r="K266" s="130"/>
      <c r="L266" s="130">
        <v>0</v>
      </c>
      <c r="M266" s="132">
        <v>0</v>
      </c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3"/>
      <c r="Z266" s="134"/>
      <c r="AA266" s="130">
        <v>0</v>
      </c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5"/>
      <c r="AL266" s="135"/>
      <c r="AM266" s="130"/>
      <c r="AN266" s="130"/>
      <c r="AO266" s="130"/>
      <c r="AP266" s="130"/>
      <c r="AQ266" s="130"/>
      <c r="AR266" s="130"/>
      <c r="AS266" s="130"/>
      <c r="AT266" s="130"/>
    </row>
    <row r="267" spans="1:46">
      <c r="A267" s="129">
        <v>226</v>
      </c>
      <c r="B267" s="130" t="s">
        <v>447</v>
      </c>
      <c r="C267" s="130">
        <v>350</v>
      </c>
      <c r="D267" s="130">
        <v>20</v>
      </c>
      <c r="E267" s="130">
        <v>1</v>
      </c>
      <c r="F267" s="130">
        <v>0.7</v>
      </c>
      <c r="G267" s="130"/>
      <c r="H267" s="130"/>
      <c r="I267" s="130"/>
      <c r="J267" s="130"/>
      <c r="K267" s="130"/>
      <c r="L267" s="130">
        <v>30</v>
      </c>
      <c r="M267" s="132">
        <v>8.57</v>
      </c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3"/>
      <c r="Z267" s="134"/>
      <c r="AA267" s="130">
        <v>0</v>
      </c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5"/>
      <c r="AL267" s="135"/>
      <c r="AM267" s="130"/>
      <c r="AN267" s="130"/>
      <c r="AO267" s="130"/>
      <c r="AP267" s="130"/>
      <c r="AQ267" s="130"/>
      <c r="AR267" s="130"/>
      <c r="AS267" s="130"/>
      <c r="AT267" s="130"/>
    </row>
    <row r="268" spans="1:46">
      <c r="A268" s="129"/>
      <c r="B268" s="130" t="s">
        <v>540</v>
      </c>
      <c r="C268" s="130"/>
      <c r="D268" s="130"/>
      <c r="E268" s="130"/>
      <c r="F268" s="130"/>
      <c r="G268" s="130"/>
      <c r="H268" s="130"/>
      <c r="I268" s="130">
        <v>25</v>
      </c>
      <c r="J268" s="130">
        <v>15</v>
      </c>
      <c r="K268" s="130">
        <v>15</v>
      </c>
      <c r="L268" s="130">
        <v>30</v>
      </c>
      <c r="M268" s="132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3"/>
      <c r="Z268" s="134"/>
      <c r="AA268" s="130">
        <v>0</v>
      </c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5"/>
      <c r="AL268" s="135"/>
      <c r="AM268" s="130"/>
      <c r="AN268" s="130"/>
      <c r="AO268" s="130"/>
      <c r="AP268" s="130"/>
      <c r="AQ268" s="130"/>
      <c r="AR268" s="130"/>
      <c r="AS268" s="130"/>
      <c r="AT268" s="130"/>
    </row>
    <row r="269" spans="1:46">
      <c r="A269" s="129">
        <v>227</v>
      </c>
      <c r="B269" s="130" t="s">
        <v>448</v>
      </c>
      <c r="C269" s="130">
        <v>100</v>
      </c>
      <c r="D269" s="130">
        <v>30</v>
      </c>
      <c r="E269" s="130">
        <v>6</v>
      </c>
      <c r="F269" s="130"/>
      <c r="G269" s="130">
        <v>1</v>
      </c>
      <c r="H269" s="130"/>
      <c r="I269" s="130"/>
      <c r="J269" s="130"/>
      <c r="K269" s="130"/>
      <c r="L269" s="130">
        <v>0</v>
      </c>
      <c r="M269" s="132">
        <v>0</v>
      </c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3"/>
      <c r="Z269" s="134"/>
      <c r="AA269" s="130">
        <v>0</v>
      </c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5"/>
      <c r="AL269" s="135"/>
      <c r="AM269" s="130"/>
      <c r="AN269" s="130"/>
      <c r="AO269" s="130"/>
      <c r="AP269" s="130"/>
      <c r="AQ269" s="130"/>
      <c r="AR269" s="130"/>
      <c r="AS269" s="130"/>
      <c r="AT269" s="130"/>
    </row>
    <row r="270" spans="1:46">
      <c r="A270" s="129">
        <v>228</v>
      </c>
      <c r="B270" s="130" t="s">
        <v>449</v>
      </c>
      <c r="C270" s="130">
        <v>170</v>
      </c>
      <c r="D270" s="130">
        <v>15</v>
      </c>
      <c r="E270" s="130">
        <v>3</v>
      </c>
      <c r="F270" s="130">
        <v>1.5</v>
      </c>
      <c r="G270" s="130"/>
      <c r="H270" s="130"/>
      <c r="I270" s="130">
        <v>1</v>
      </c>
      <c r="J270" s="130">
        <v>1</v>
      </c>
      <c r="K270" s="130"/>
      <c r="L270" s="130">
        <v>1</v>
      </c>
      <c r="M270" s="132">
        <v>0.59</v>
      </c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3"/>
      <c r="Z270" s="134"/>
      <c r="AA270" s="130">
        <v>0</v>
      </c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5"/>
      <c r="AL270" s="135"/>
      <c r="AM270" s="130"/>
      <c r="AN270" s="130"/>
      <c r="AO270" s="130"/>
      <c r="AP270" s="130"/>
      <c r="AQ270" s="130"/>
      <c r="AR270" s="130"/>
      <c r="AS270" s="130"/>
      <c r="AT270" s="130"/>
    </row>
    <row r="271" spans="1:46">
      <c r="A271" s="129">
        <v>229</v>
      </c>
      <c r="B271" s="130" t="s">
        <v>450</v>
      </c>
      <c r="C271" s="130">
        <v>130</v>
      </c>
      <c r="D271" s="130">
        <v>25</v>
      </c>
      <c r="E271" s="130">
        <v>3.5</v>
      </c>
      <c r="F271" s="130"/>
      <c r="G271" s="130">
        <v>0.7</v>
      </c>
      <c r="H271" s="130"/>
      <c r="I271" s="130"/>
      <c r="J271" s="130"/>
      <c r="K271" s="130"/>
      <c r="L271" s="130">
        <v>9</v>
      </c>
      <c r="M271" s="132">
        <v>6.92</v>
      </c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3"/>
      <c r="Z271" s="134"/>
      <c r="AA271" s="130">
        <v>0</v>
      </c>
      <c r="AB271" s="130"/>
      <c r="AC271" s="130"/>
      <c r="AD271" s="130"/>
      <c r="AE271" s="130"/>
      <c r="AF271" s="130"/>
      <c r="AG271" s="130"/>
      <c r="AH271" s="130"/>
      <c r="AI271" s="130"/>
      <c r="AJ271" s="130"/>
      <c r="AK271" s="135"/>
      <c r="AL271" s="135"/>
      <c r="AM271" s="130"/>
      <c r="AN271" s="130"/>
      <c r="AO271" s="130"/>
      <c r="AP271" s="130"/>
      <c r="AQ271" s="130"/>
      <c r="AR271" s="130"/>
      <c r="AS271" s="130"/>
      <c r="AT271" s="130"/>
    </row>
    <row r="272" spans="1:46">
      <c r="A272" s="129"/>
      <c r="B272" s="130" t="s">
        <v>541</v>
      </c>
      <c r="C272" s="130"/>
      <c r="D272" s="130"/>
      <c r="E272" s="130"/>
      <c r="F272" s="130"/>
      <c r="G272" s="130"/>
      <c r="H272" s="130"/>
      <c r="I272" s="130">
        <v>1</v>
      </c>
      <c r="J272" s="130">
        <v>9</v>
      </c>
      <c r="K272" s="130"/>
      <c r="L272" s="130">
        <v>9</v>
      </c>
      <c r="M272" s="132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3"/>
      <c r="Z272" s="134"/>
      <c r="AA272" s="130">
        <v>0</v>
      </c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5"/>
      <c r="AL272" s="135"/>
      <c r="AM272" s="130"/>
      <c r="AN272" s="130"/>
      <c r="AO272" s="130"/>
      <c r="AP272" s="130"/>
      <c r="AQ272" s="130"/>
      <c r="AR272" s="130"/>
      <c r="AS272" s="130"/>
      <c r="AT272" s="130"/>
    </row>
    <row r="273" spans="1:46">
      <c r="A273" s="129">
        <v>230</v>
      </c>
      <c r="B273" s="130" t="s">
        <v>451</v>
      </c>
      <c r="C273" s="130">
        <v>440</v>
      </c>
      <c r="D273" s="130">
        <v>35</v>
      </c>
      <c r="E273" s="130">
        <v>2</v>
      </c>
      <c r="F273" s="130">
        <v>1</v>
      </c>
      <c r="G273" s="130"/>
      <c r="H273" s="130"/>
      <c r="I273" s="130">
        <v>4</v>
      </c>
      <c r="J273" s="130">
        <v>9</v>
      </c>
      <c r="K273" s="130">
        <v>3</v>
      </c>
      <c r="L273" s="130">
        <v>12</v>
      </c>
      <c r="M273" s="132">
        <v>2.73</v>
      </c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3"/>
      <c r="Z273" s="134"/>
      <c r="AA273" s="130">
        <v>0</v>
      </c>
      <c r="AB273" s="130"/>
      <c r="AC273" s="130"/>
      <c r="AD273" s="130"/>
      <c r="AE273" s="130"/>
      <c r="AF273" s="130"/>
      <c r="AG273" s="130"/>
      <c r="AH273" s="130"/>
      <c r="AI273" s="130"/>
      <c r="AJ273" s="130"/>
      <c r="AK273" s="135"/>
      <c r="AL273" s="135"/>
      <c r="AM273" s="130"/>
      <c r="AN273" s="130"/>
      <c r="AO273" s="130"/>
      <c r="AP273" s="130"/>
      <c r="AQ273" s="130"/>
      <c r="AR273" s="130"/>
      <c r="AS273" s="130"/>
      <c r="AT273" s="130"/>
    </row>
    <row r="274" spans="1:46">
      <c r="A274" s="129">
        <v>231</v>
      </c>
      <c r="B274" s="130" t="s">
        <v>452</v>
      </c>
      <c r="C274" s="130">
        <v>105</v>
      </c>
      <c r="D274" s="130">
        <v>22</v>
      </c>
      <c r="E274" s="130">
        <v>2</v>
      </c>
      <c r="F274" s="130">
        <v>1.3</v>
      </c>
      <c r="G274" s="130"/>
      <c r="H274" s="130"/>
      <c r="I274" s="130"/>
      <c r="J274" s="130">
        <v>2</v>
      </c>
      <c r="K274" s="130"/>
      <c r="L274" s="130">
        <v>2</v>
      </c>
      <c r="M274" s="132">
        <v>1.9</v>
      </c>
      <c r="N274" s="130">
        <v>102</v>
      </c>
      <c r="O274" s="130">
        <v>1.7</v>
      </c>
      <c r="P274" s="130">
        <v>2.2000000000000002</v>
      </c>
      <c r="Q274" s="130">
        <v>1.1000000000000001</v>
      </c>
      <c r="R274" s="130">
        <v>0.3</v>
      </c>
      <c r="S274" s="130">
        <v>0.5</v>
      </c>
      <c r="T274" s="130">
        <v>1.3</v>
      </c>
      <c r="U274" s="130">
        <v>2.6</v>
      </c>
      <c r="V274" s="130">
        <v>3.1</v>
      </c>
      <c r="W274" s="130">
        <v>3.1</v>
      </c>
      <c r="X274" s="130">
        <v>2.2999999999999998</v>
      </c>
      <c r="Y274" s="133">
        <v>3.9</v>
      </c>
      <c r="Z274" s="134">
        <v>1300</v>
      </c>
      <c r="AA274" s="130">
        <v>0</v>
      </c>
      <c r="AB274" s="130"/>
      <c r="AC274" s="130"/>
      <c r="AD274" s="130" t="s">
        <v>310</v>
      </c>
      <c r="AE274" s="130" t="s">
        <v>378</v>
      </c>
      <c r="AF274" s="130" t="s">
        <v>283</v>
      </c>
      <c r="AG274" s="130">
        <v>15</v>
      </c>
      <c r="AH274" s="130"/>
      <c r="AI274" s="130">
        <v>1600</v>
      </c>
      <c r="AJ274" s="130"/>
      <c r="AK274" s="135"/>
      <c r="AL274" s="135"/>
      <c r="AM274" s="130"/>
      <c r="AN274" s="130"/>
      <c r="AO274" s="130"/>
      <c r="AP274" s="130"/>
      <c r="AQ274" s="130"/>
      <c r="AR274" s="130"/>
      <c r="AS274" s="130"/>
      <c r="AT274" s="130"/>
    </row>
    <row r="275" spans="1:46">
      <c r="A275" s="129">
        <v>232</v>
      </c>
      <c r="B275" s="130" t="s">
        <v>453</v>
      </c>
      <c r="C275" s="130">
        <v>750</v>
      </c>
      <c r="D275" s="130">
        <v>30</v>
      </c>
      <c r="E275" s="130">
        <v>2.5</v>
      </c>
      <c r="F275" s="130">
        <v>0.8</v>
      </c>
      <c r="G275" s="130"/>
      <c r="H275" s="130"/>
      <c r="I275" s="130"/>
      <c r="J275" s="130"/>
      <c r="K275" s="130"/>
      <c r="L275" s="130">
        <v>0</v>
      </c>
      <c r="M275" s="132">
        <v>0</v>
      </c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3"/>
      <c r="Z275" s="134"/>
      <c r="AA275" s="130">
        <v>0</v>
      </c>
      <c r="AB275" s="130"/>
      <c r="AC275" s="130"/>
      <c r="AD275" s="130"/>
      <c r="AE275" s="130"/>
      <c r="AF275" s="130"/>
      <c r="AG275" s="130"/>
      <c r="AH275" s="130"/>
      <c r="AI275" s="130"/>
      <c r="AJ275" s="130"/>
      <c r="AK275" s="135"/>
      <c r="AL275" s="135"/>
      <c r="AM275" s="130"/>
      <c r="AN275" s="130"/>
      <c r="AO275" s="130"/>
      <c r="AP275" s="130"/>
      <c r="AQ275" s="130"/>
      <c r="AR275" s="130"/>
      <c r="AS275" s="130"/>
      <c r="AT275" s="130"/>
    </row>
    <row r="276" spans="1:46">
      <c r="A276" s="129">
        <v>233</v>
      </c>
      <c r="B276" s="130" t="s">
        <v>454</v>
      </c>
      <c r="C276" s="130">
        <v>130</v>
      </c>
      <c r="D276" s="130">
        <v>35</v>
      </c>
      <c r="E276" s="130">
        <v>6</v>
      </c>
      <c r="F276" s="130"/>
      <c r="G276" s="130">
        <v>0.7</v>
      </c>
      <c r="H276" s="130"/>
      <c r="I276" s="130"/>
      <c r="J276" s="130"/>
      <c r="K276" s="130"/>
      <c r="L276" s="130">
        <v>0</v>
      </c>
      <c r="M276" s="132">
        <v>0</v>
      </c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3"/>
      <c r="Z276" s="134"/>
      <c r="AA276" s="130">
        <v>0</v>
      </c>
      <c r="AB276" s="130"/>
      <c r="AC276" s="130"/>
      <c r="AD276" s="130" t="s">
        <v>310</v>
      </c>
      <c r="AE276" s="130" t="s">
        <v>378</v>
      </c>
      <c r="AF276" s="130" t="s">
        <v>283</v>
      </c>
      <c r="AG276" s="130">
        <v>15</v>
      </c>
      <c r="AH276" s="130"/>
      <c r="AI276" s="130">
        <v>1615</v>
      </c>
      <c r="AJ276" s="130"/>
      <c r="AK276" s="135"/>
      <c r="AL276" s="135"/>
      <c r="AM276" s="130"/>
      <c r="AN276" s="130"/>
      <c r="AO276" s="130"/>
      <c r="AP276" s="130"/>
      <c r="AQ276" s="130"/>
      <c r="AR276" s="130"/>
      <c r="AS276" s="130"/>
      <c r="AT276" s="130"/>
    </row>
    <row r="277" spans="1:46">
      <c r="A277" s="129">
        <v>234</v>
      </c>
      <c r="B277" s="130" t="s">
        <v>455</v>
      </c>
      <c r="C277" s="130">
        <v>455</v>
      </c>
      <c r="D277" s="130">
        <v>30</v>
      </c>
      <c r="E277" s="130">
        <v>1.5</v>
      </c>
      <c r="F277" s="130">
        <v>1</v>
      </c>
      <c r="G277" s="130"/>
      <c r="H277" s="130"/>
      <c r="I277" s="130">
        <v>1</v>
      </c>
      <c r="J277" s="130">
        <v>1</v>
      </c>
      <c r="K277" s="130"/>
      <c r="L277" s="130">
        <v>1</v>
      </c>
      <c r="M277" s="132">
        <v>0.22</v>
      </c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3"/>
      <c r="Z277" s="134"/>
      <c r="AA277" s="130">
        <v>0</v>
      </c>
      <c r="AB277" s="130"/>
      <c r="AC277" s="130"/>
      <c r="AD277" s="130"/>
      <c r="AE277" s="130"/>
      <c r="AF277" s="130"/>
      <c r="AG277" s="130"/>
      <c r="AH277" s="130"/>
      <c r="AI277" s="130"/>
      <c r="AJ277" s="130"/>
      <c r="AK277" s="135"/>
      <c r="AL277" s="135"/>
      <c r="AM277" s="130"/>
      <c r="AN277" s="130"/>
      <c r="AO277" s="130"/>
      <c r="AP277" s="130"/>
      <c r="AQ277" s="130"/>
      <c r="AR277" s="130"/>
      <c r="AS277" s="130"/>
      <c r="AT277" s="130"/>
    </row>
    <row r="278" spans="1:46">
      <c r="A278" s="129">
        <v>235</v>
      </c>
      <c r="B278" s="130" t="s">
        <v>456</v>
      </c>
      <c r="C278" s="136">
        <v>375</v>
      </c>
      <c r="D278" s="134">
        <v>1</v>
      </c>
      <c r="E278" s="130">
        <v>0.2</v>
      </c>
      <c r="F278" s="130">
        <v>0.1</v>
      </c>
      <c r="G278" s="130"/>
      <c r="H278" s="130"/>
      <c r="I278" s="130">
        <v>3</v>
      </c>
      <c r="J278" s="130">
        <v>1</v>
      </c>
      <c r="K278" s="130"/>
      <c r="L278" s="130">
        <v>1</v>
      </c>
      <c r="M278" s="132">
        <v>0.27</v>
      </c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3"/>
      <c r="Z278" s="134"/>
      <c r="AA278" s="130">
        <v>0</v>
      </c>
      <c r="AB278" s="130"/>
      <c r="AC278" s="130"/>
      <c r="AD278" s="130"/>
      <c r="AE278" s="130"/>
      <c r="AF278" s="130"/>
      <c r="AG278" s="130">
        <v>18</v>
      </c>
      <c r="AH278" s="130"/>
      <c r="AI278" s="130">
        <v>1630</v>
      </c>
      <c r="AJ278" s="130" t="s">
        <v>215</v>
      </c>
      <c r="AK278" s="135">
        <v>0.01</v>
      </c>
      <c r="AL278" s="135"/>
      <c r="AM278" s="130"/>
      <c r="AN278" s="130"/>
      <c r="AO278" s="130"/>
      <c r="AP278" s="130"/>
      <c r="AQ278" s="130"/>
      <c r="AR278" s="130"/>
      <c r="AS278" s="130"/>
      <c r="AT278" s="130"/>
    </row>
    <row r="279" spans="1:46">
      <c r="A279" s="129">
        <v>236</v>
      </c>
      <c r="B279" s="130" t="s">
        <v>457</v>
      </c>
      <c r="C279" s="138">
        <v>600</v>
      </c>
      <c r="D279" s="134">
        <v>1</v>
      </c>
      <c r="E279" s="130">
        <v>0.3</v>
      </c>
      <c r="F279" s="130">
        <v>0.2</v>
      </c>
      <c r="G279" s="130"/>
      <c r="H279" s="130"/>
      <c r="I279" s="130">
        <v>2</v>
      </c>
      <c r="J279" s="130"/>
      <c r="K279" s="130"/>
      <c r="L279" s="130">
        <v>0</v>
      </c>
      <c r="M279" s="132">
        <v>0</v>
      </c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3"/>
      <c r="Z279" s="134"/>
      <c r="AA279" s="130">
        <v>0</v>
      </c>
      <c r="AB279" s="130"/>
      <c r="AC279" s="130"/>
      <c r="AD279" s="130"/>
      <c r="AE279" s="130"/>
      <c r="AF279" s="130"/>
      <c r="AG279" s="130">
        <v>17</v>
      </c>
      <c r="AH279" s="130"/>
      <c r="AI279" s="130">
        <v>1630</v>
      </c>
      <c r="AJ279" s="130" t="s">
        <v>211</v>
      </c>
      <c r="AK279" s="135"/>
      <c r="AL279" s="135"/>
      <c r="AM279" s="130"/>
      <c r="AN279" s="130"/>
      <c r="AO279" s="130"/>
      <c r="AP279" s="130"/>
      <c r="AQ279" s="130"/>
      <c r="AR279" s="130"/>
      <c r="AS279" s="130"/>
      <c r="AT279" s="130"/>
    </row>
    <row r="280" spans="1:46">
      <c r="A280" s="129">
        <v>237</v>
      </c>
      <c r="B280" s="130" t="s">
        <v>458</v>
      </c>
      <c r="C280" s="118">
        <v>185</v>
      </c>
      <c r="D280" s="130">
        <v>25</v>
      </c>
      <c r="E280" s="130">
        <v>4</v>
      </c>
      <c r="F280" s="130"/>
      <c r="G280" s="130">
        <v>1.2</v>
      </c>
      <c r="H280" s="130"/>
      <c r="I280" s="130"/>
      <c r="J280" s="130"/>
      <c r="K280" s="130"/>
      <c r="L280" s="130">
        <v>0</v>
      </c>
      <c r="M280" s="132">
        <v>0</v>
      </c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3"/>
      <c r="Z280" s="134"/>
      <c r="AA280" s="130">
        <v>0</v>
      </c>
      <c r="AB280" s="130"/>
      <c r="AC280" s="130"/>
      <c r="AD280" s="130"/>
      <c r="AE280" s="130"/>
      <c r="AF280" s="130"/>
      <c r="AG280" s="130"/>
      <c r="AH280" s="130"/>
      <c r="AI280" s="130"/>
      <c r="AJ280" s="130"/>
      <c r="AK280" s="135"/>
      <c r="AL280" s="135"/>
      <c r="AM280" s="130"/>
      <c r="AN280" s="130"/>
      <c r="AO280" s="130"/>
      <c r="AP280" s="130"/>
      <c r="AQ280" s="130"/>
      <c r="AR280" s="130"/>
      <c r="AS280" s="130"/>
      <c r="AT280" s="130"/>
    </row>
    <row r="281" spans="1:46">
      <c r="A281" s="129">
        <v>238</v>
      </c>
      <c r="B281" s="130" t="s">
        <v>459</v>
      </c>
      <c r="C281" s="130">
        <v>234</v>
      </c>
      <c r="D281" s="130">
        <v>25</v>
      </c>
      <c r="E281" s="130">
        <v>2</v>
      </c>
      <c r="F281" s="130">
        <v>1</v>
      </c>
      <c r="G281" s="130"/>
      <c r="H281" s="130"/>
      <c r="I281" s="130"/>
      <c r="J281" s="130"/>
      <c r="K281" s="130"/>
      <c r="L281" s="130">
        <v>0</v>
      </c>
      <c r="M281" s="132">
        <v>0</v>
      </c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3"/>
      <c r="Z281" s="134"/>
      <c r="AA281" s="130">
        <v>0</v>
      </c>
      <c r="AB281" s="130"/>
      <c r="AC281" s="130"/>
      <c r="AD281" s="130"/>
      <c r="AE281" s="130"/>
      <c r="AF281" s="130"/>
      <c r="AG281" s="130"/>
      <c r="AH281" s="130"/>
      <c r="AI281" s="130"/>
      <c r="AJ281" s="130"/>
      <c r="AK281" s="135"/>
      <c r="AL281" s="135"/>
      <c r="AM281" s="130"/>
      <c r="AN281" s="130"/>
      <c r="AO281" s="130"/>
      <c r="AP281" s="130"/>
      <c r="AQ281" s="130"/>
      <c r="AR281" s="130"/>
      <c r="AS281" s="130"/>
      <c r="AT281" s="130"/>
    </row>
    <row r="282" spans="1:46">
      <c r="A282" s="129">
        <v>239</v>
      </c>
      <c r="B282" s="130" t="s">
        <v>460</v>
      </c>
      <c r="C282" s="130">
        <v>165</v>
      </c>
      <c r="D282" s="130">
        <v>30</v>
      </c>
      <c r="E282" s="130">
        <v>5</v>
      </c>
      <c r="F282" s="130"/>
      <c r="G282" s="130">
        <v>0.7</v>
      </c>
      <c r="H282" s="130"/>
      <c r="I282" s="130"/>
      <c r="J282" s="130"/>
      <c r="K282" s="130"/>
      <c r="L282" s="130">
        <v>0</v>
      </c>
      <c r="M282" s="132">
        <v>0</v>
      </c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3"/>
      <c r="Z282" s="134"/>
      <c r="AA282" s="130">
        <v>0</v>
      </c>
      <c r="AB282" s="130"/>
      <c r="AC282" s="130"/>
      <c r="AD282" s="130"/>
      <c r="AE282" s="130"/>
      <c r="AF282" s="130"/>
      <c r="AG282" s="130"/>
      <c r="AH282" s="130"/>
      <c r="AI282" s="130"/>
      <c r="AJ282" s="130"/>
      <c r="AK282" s="135"/>
      <c r="AL282" s="135"/>
      <c r="AM282" s="130"/>
      <c r="AN282" s="130"/>
      <c r="AO282" s="130"/>
      <c r="AP282" s="130"/>
      <c r="AQ282" s="130"/>
      <c r="AR282" s="130"/>
      <c r="AS282" s="130"/>
      <c r="AT282" s="130"/>
    </row>
    <row r="283" spans="1:46">
      <c r="A283" s="129">
        <v>240</v>
      </c>
      <c r="B283" s="130" t="s">
        <v>461</v>
      </c>
      <c r="C283" s="130">
        <v>1190</v>
      </c>
      <c r="D283" s="130">
        <v>30</v>
      </c>
      <c r="E283" s="130">
        <v>2</v>
      </c>
      <c r="F283" s="130">
        <v>1.5</v>
      </c>
      <c r="G283" s="130"/>
      <c r="H283" s="130"/>
      <c r="I283" s="130">
        <v>4</v>
      </c>
      <c r="J283" s="130">
        <v>2</v>
      </c>
      <c r="K283" s="130"/>
      <c r="L283" s="130">
        <v>5</v>
      </c>
      <c r="M283" s="132">
        <v>0.42</v>
      </c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3"/>
      <c r="Z283" s="134"/>
      <c r="AA283" s="130">
        <v>0</v>
      </c>
      <c r="AB283" s="130"/>
      <c r="AC283" s="130"/>
      <c r="AD283" s="130"/>
      <c r="AE283" s="130"/>
      <c r="AF283" s="130"/>
      <c r="AG283" s="130">
        <v>13</v>
      </c>
      <c r="AH283" s="130"/>
      <c r="AI283" s="130">
        <v>1730</v>
      </c>
      <c r="AJ283" s="130"/>
      <c r="AK283" s="135"/>
      <c r="AL283" s="135"/>
      <c r="AM283" s="130"/>
      <c r="AN283" s="130"/>
      <c r="AO283" s="130"/>
      <c r="AP283" s="130"/>
      <c r="AQ283" s="130"/>
      <c r="AR283" s="130"/>
      <c r="AS283" s="130"/>
      <c r="AT283" s="130"/>
    </row>
    <row r="284" spans="1:46">
      <c r="A284" s="129"/>
      <c r="B284" s="130" t="s">
        <v>542</v>
      </c>
      <c r="C284" s="130"/>
      <c r="D284" s="130"/>
      <c r="E284" s="130"/>
      <c r="F284" s="130"/>
      <c r="G284" s="130"/>
      <c r="H284" s="130"/>
      <c r="I284" s="130">
        <v>10</v>
      </c>
      <c r="J284" s="130">
        <v>3</v>
      </c>
      <c r="K284" s="130"/>
      <c r="L284" s="130">
        <v>3</v>
      </c>
      <c r="M284" s="132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3"/>
      <c r="Z284" s="134"/>
      <c r="AA284" s="130">
        <v>0</v>
      </c>
      <c r="AB284" s="130"/>
      <c r="AC284" s="130"/>
      <c r="AD284" s="130"/>
      <c r="AE284" s="130"/>
      <c r="AF284" s="130"/>
      <c r="AG284" s="130"/>
      <c r="AH284" s="130"/>
      <c r="AI284" s="130"/>
      <c r="AJ284" s="130"/>
      <c r="AK284" s="135"/>
      <c r="AL284" s="135"/>
      <c r="AM284" s="130"/>
      <c r="AN284" s="130"/>
      <c r="AO284" s="130"/>
      <c r="AP284" s="130"/>
      <c r="AQ284" s="130"/>
      <c r="AR284" s="130"/>
      <c r="AS284" s="130"/>
      <c r="AT284" s="130"/>
    </row>
    <row r="285" spans="1:46">
      <c r="A285" s="129">
        <v>241</v>
      </c>
      <c r="B285" s="130" t="s">
        <v>462</v>
      </c>
      <c r="C285" s="130"/>
      <c r="D285" s="130">
        <v>20</v>
      </c>
      <c r="E285" s="130">
        <v>1</v>
      </c>
      <c r="F285" s="130"/>
      <c r="G285" s="130"/>
      <c r="H285" s="130"/>
      <c r="I285" s="130"/>
      <c r="J285" s="130"/>
      <c r="K285" s="130"/>
      <c r="L285" s="130">
        <v>0</v>
      </c>
      <c r="M285" s="132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3"/>
      <c r="Z285" s="134"/>
      <c r="AA285" s="130">
        <v>0</v>
      </c>
      <c r="AB285" s="130"/>
      <c r="AC285" s="130"/>
      <c r="AD285" s="130"/>
      <c r="AE285" s="130"/>
      <c r="AF285" s="130"/>
      <c r="AG285" s="130">
        <v>10</v>
      </c>
      <c r="AH285" s="130"/>
      <c r="AI285" s="130">
        <v>1730</v>
      </c>
      <c r="AJ285" s="130" t="s">
        <v>215</v>
      </c>
      <c r="AK285" s="135">
        <v>0.15</v>
      </c>
      <c r="AL285" s="135">
        <v>0.03</v>
      </c>
      <c r="AM285" s="130"/>
      <c r="AN285" s="130"/>
      <c r="AO285" s="130"/>
      <c r="AP285" s="130"/>
      <c r="AQ285" s="130"/>
      <c r="AR285" s="130"/>
      <c r="AS285" s="130"/>
      <c r="AT285" s="130"/>
    </row>
    <row r="286" spans="1:46">
      <c r="A286" s="129">
        <v>242</v>
      </c>
      <c r="B286" s="130" t="s">
        <v>463</v>
      </c>
      <c r="C286" s="130">
        <v>2400</v>
      </c>
      <c r="D286" s="130">
        <v>48</v>
      </c>
      <c r="E286" s="130">
        <v>2.5</v>
      </c>
      <c r="F286" s="130">
        <v>1.5</v>
      </c>
      <c r="G286" s="130"/>
      <c r="H286" s="130"/>
      <c r="I286" s="130">
        <v>7</v>
      </c>
      <c r="J286" s="130">
        <v>3</v>
      </c>
      <c r="K286" s="130">
        <v>2</v>
      </c>
      <c r="L286" s="130">
        <v>5</v>
      </c>
      <c r="M286" s="132">
        <v>0.21</v>
      </c>
      <c r="N286" s="130">
        <v>52</v>
      </c>
      <c r="O286" s="130">
        <v>0.9</v>
      </c>
      <c r="P286" s="130">
        <v>2.7</v>
      </c>
      <c r="Q286" s="130">
        <v>3.8</v>
      </c>
      <c r="R286" s="130">
        <v>3.5</v>
      </c>
      <c r="S286" s="130">
        <v>4.2</v>
      </c>
      <c r="T286" s="130">
        <v>4.5999999999999996</v>
      </c>
      <c r="U286" s="130">
        <v>3.2</v>
      </c>
      <c r="V286" s="130">
        <v>1.6</v>
      </c>
      <c r="W286" s="130">
        <v>1.7</v>
      </c>
      <c r="X286" s="130">
        <v>1.8</v>
      </c>
      <c r="Y286" s="133">
        <v>4.7</v>
      </c>
      <c r="Z286" s="134">
        <v>1125</v>
      </c>
      <c r="AA286" s="130">
        <v>0</v>
      </c>
      <c r="AB286" s="130"/>
      <c r="AC286" s="130"/>
      <c r="AD286" s="130" t="s">
        <v>197</v>
      </c>
      <c r="AE286" s="130" t="s">
        <v>378</v>
      </c>
      <c r="AF286" s="130" t="s">
        <v>338</v>
      </c>
      <c r="AG286" s="130">
        <v>12</v>
      </c>
      <c r="AH286" s="130"/>
      <c r="AI286" s="130">
        <v>915</v>
      </c>
      <c r="AJ286" s="130"/>
      <c r="AK286" s="135"/>
      <c r="AL286" s="135"/>
      <c r="AM286" s="130"/>
      <c r="AN286" s="130"/>
      <c r="AO286" s="130"/>
      <c r="AP286" s="130"/>
      <c r="AQ286" s="130"/>
      <c r="AR286" s="130"/>
      <c r="AS286" s="130"/>
      <c r="AT286" s="130"/>
    </row>
    <row r="287" spans="1:46">
      <c r="A287" s="129">
        <v>243</v>
      </c>
      <c r="B287" s="130" t="s">
        <v>464</v>
      </c>
      <c r="C287" s="130">
        <v>100</v>
      </c>
      <c r="D287" s="130">
        <v>45</v>
      </c>
      <c r="E287" s="130">
        <v>4</v>
      </c>
      <c r="F287" s="130"/>
      <c r="G287" s="130">
        <v>2</v>
      </c>
      <c r="H287" s="130"/>
      <c r="I287" s="130"/>
      <c r="J287" s="130"/>
      <c r="K287" s="130"/>
      <c r="L287" s="130">
        <v>0</v>
      </c>
      <c r="M287" s="132">
        <v>0</v>
      </c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3"/>
      <c r="Z287" s="134"/>
      <c r="AA287" s="130">
        <v>0</v>
      </c>
      <c r="AB287" s="130"/>
      <c r="AC287" s="130"/>
      <c r="AD287" s="130"/>
      <c r="AE287" s="130"/>
      <c r="AF287" s="130"/>
      <c r="AG287" s="130"/>
      <c r="AH287" s="130"/>
      <c r="AI287" s="130"/>
      <c r="AJ287" s="130"/>
      <c r="AK287" s="135"/>
      <c r="AL287" s="135"/>
      <c r="AM287" s="130"/>
      <c r="AN287" s="130"/>
      <c r="AO287" s="130"/>
      <c r="AP287" s="130"/>
      <c r="AQ287" s="130"/>
      <c r="AR287" s="130"/>
      <c r="AS287" s="130"/>
      <c r="AT287" s="130"/>
    </row>
    <row r="288" spans="1:46">
      <c r="A288" s="129">
        <v>244</v>
      </c>
      <c r="B288" s="130" t="s">
        <v>465</v>
      </c>
      <c r="C288" s="136">
        <v>345</v>
      </c>
      <c r="D288" s="134">
        <v>55</v>
      </c>
      <c r="E288" s="130">
        <v>2.5</v>
      </c>
      <c r="F288" s="130">
        <v>1.5</v>
      </c>
      <c r="G288" s="130"/>
      <c r="H288" s="130"/>
      <c r="I288" s="130">
        <v>7</v>
      </c>
      <c r="J288" s="130">
        <v>1</v>
      </c>
      <c r="K288" s="130"/>
      <c r="L288" s="130">
        <v>1</v>
      </c>
      <c r="M288" s="132">
        <v>0.28999999999999998</v>
      </c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3"/>
      <c r="Z288" s="134"/>
      <c r="AA288" s="130">
        <v>0</v>
      </c>
      <c r="AB288" s="130"/>
      <c r="AC288" s="130"/>
      <c r="AD288" s="130"/>
      <c r="AE288" s="130"/>
      <c r="AF288" s="130"/>
      <c r="AG288" s="130"/>
      <c r="AH288" s="130"/>
      <c r="AI288" s="130"/>
      <c r="AJ288" s="130"/>
      <c r="AK288" s="135"/>
      <c r="AL288" s="135"/>
      <c r="AM288" s="130"/>
      <c r="AN288" s="130"/>
      <c r="AO288" s="130"/>
      <c r="AP288" s="130"/>
      <c r="AQ288" s="130"/>
      <c r="AR288" s="130"/>
      <c r="AS288" s="130"/>
      <c r="AT288" s="130"/>
    </row>
    <row r="289" spans="1:46">
      <c r="A289" s="129">
        <v>245</v>
      </c>
      <c r="B289" s="130" t="s">
        <v>466</v>
      </c>
      <c r="C289" s="118">
        <v>110</v>
      </c>
      <c r="D289" s="130">
        <v>55</v>
      </c>
      <c r="E289" s="130">
        <v>2.5</v>
      </c>
      <c r="F289" s="130">
        <v>1.5</v>
      </c>
      <c r="G289" s="130"/>
      <c r="H289" s="130"/>
      <c r="I289" s="130"/>
      <c r="J289" s="130"/>
      <c r="K289" s="130"/>
      <c r="L289" s="130">
        <v>0</v>
      </c>
      <c r="M289" s="132">
        <v>0</v>
      </c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3"/>
      <c r="Z289" s="134"/>
      <c r="AA289" s="130">
        <v>0</v>
      </c>
      <c r="AB289" s="130"/>
      <c r="AC289" s="130"/>
      <c r="AD289" s="130"/>
      <c r="AE289" s="130"/>
      <c r="AF289" s="130"/>
      <c r="AG289" s="130"/>
      <c r="AH289" s="130"/>
      <c r="AI289" s="130"/>
      <c r="AJ289" s="130"/>
      <c r="AK289" s="135"/>
      <c r="AL289" s="135"/>
      <c r="AM289" s="130"/>
      <c r="AN289" s="130"/>
      <c r="AO289" s="130"/>
      <c r="AP289" s="130"/>
      <c r="AQ289" s="130"/>
      <c r="AR289" s="130"/>
      <c r="AS289" s="130"/>
      <c r="AT289" s="130"/>
    </row>
    <row r="290" spans="1:46">
      <c r="A290" s="129">
        <v>246</v>
      </c>
      <c r="B290" s="130" t="s">
        <v>467</v>
      </c>
      <c r="C290" s="136">
        <v>1175</v>
      </c>
      <c r="D290" s="134">
        <v>55</v>
      </c>
      <c r="E290" s="130">
        <v>2.8</v>
      </c>
      <c r="F290" s="130">
        <v>1.8</v>
      </c>
      <c r="G290" s="130"/>
      <c r="H290" s="130"/>
      <c r="I290" s="130"/>
      <c r="J290" s="130"/>
      <c r="K290" s="130"/>
      <c r="L290" s="130">
        <v>0</v>
      </c>
      <c r="M290" s="132">
        <v>0</v>
      </c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3"/>
      <c r="Z290" s="134"/>
      <c r="AA290" s="130">
        <v>0</v>
      </c>
      <c r="AB290" s="130"/>
      <c r="AC290" s="130"/>
      <c r="AD290" s="130"/>
      <c r="AE290" s="130"/>
      <c r="AF290" s="130"/>
      <c r="AG290" s="130"/>
      <c r="AH290" s="130"/>
      <c r="AI290" s="130"/>
      <c r="AJ290" s="130"/>
      <c r="AK290" s="135"/>
      <c r="AL290" s="135"/>
      <c r="AM290" s="130"/>
      <c r="AN290" s="130"/>
      <c r="AO290" s="130"/>
      <c r="AP290" s="130"/>
      <c r="AQ290" s="130"/>
      <c r="AR290" s="130"/>
      <c r="AS290" s="130"/>
      <c r="AT290" s="130"/>
    </row>
    <row r="291" spans="1:46">
      <c r="A291" s="129">
        <v>247</v>
      </c>
      <c r="B291" s="130" t="s">
        <v>468</v>
      </c>
      <c r="C291" s="118">
        <v>150</v>
      </c>
      <c r="D291" s="130">
        <v>35</v>
      </c>
      <c r="E291" s="130">
        <v>7</v>
      </c>
      <c r="F291" s="130"/>
      <c r="G291" s="130">
        <v>1</v>
      </c>
      <c r="H291" s="130"/>
      <c r="I291" s="130"/>
      <c r="J291" s="130"/>
      <c r="K291" s="130"/>
      <c r="L291" s="130">
        <v>0</v>
      </c>
      <c r="M291" s="132">
        <v>0</v>
      </c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3"/>
      <c r="Z291" s="134"/>
      <c r="AA291" s="130">
        <v>0</v>
      </c>
      <c r="AB291" s="130"/>
      <c r="AC291" s="130"/>
      <c r="AD291" s="130"/>
      <c r="AE291" s="130"/>
      <c r="AF291" s="130"/>
      <c r="AG291" s="130"/>
      <c r="AH291" s="130"/>
      <c r="AI291" s="130"/>
      <c r="AJ291" s="130"/>
      <c r="AK291" s="135"/>
      <c r="AL291" s="135"/>
      <c r="AM291" s="130"/>
      <c r="AN291" s="130"/>
      <c r="AO291" s="130"/>
      <c r="AP291" s="130"/>
      <c r="AQ291" s="130"/>
      <c r="AR291" s="130"/>
      <c r="AS291" s="130"/>
      <c r="AT291" s="130"/>
    </row>
    <row r="292" spans="1:46">
      <c r="A292" s="129">
        <v>248</v>
      </c>
      <c r="B292" s="130" t="s">
        <v>469</v>
      </c>
      <c r="C292" s="136">
        <v>3650</v>
      </c>
      <c r="D292" s="134">
        <v>45</v>
      </c>
      <c r="E292" s="130">
        <v>2.8</v>
      </c>
      <c r="F292" s="130">
        <v>1.8</v>
      </c>
      <c r="G292" s="130"/>
      <c r="H292" s="130"/>
      <c r="I292" s="130">
        <v>17</v>
      </c>
      <c r="J292" s="130">
        <v>15</v>
      </c>
      <c r="K292" s="130">
        <v>7</v>
      </c>
      <c r="L292" s="130">
        <v>50</v>
      </c>
      <c r="M292" s="132">
        <v>1.37</v>
      </c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3"/>
      <c r="Z292" s="134"/>
      <c r="AA292" s="130">
        <v>0</v>
      </c>
      <c r="AB292" s="130"/>
      <c r="AC292" s="130"/>
      <c r="AD292" s="130"/>
      <c r="AE292" s="130"/>
      <c r="AF292" s="130"/>
      <c r="AG292" s="130">
        <v>12</v>
      </c>
      <c r="AH292" s="130"/>
      <c r="AI292" s="130">
        <v>1230</v>
      </c>
      <c r="AJ292" s="130"/>
      <c r="AK292" s="135"/>
      <c r="AL292" s="135"/>
      <c r="AM292" s="130"/>
      <c r="AN292" s="130"/>
      <c r="AO292" s="130"/>
      <c r="AP292" s="130"/>
      <c r="AQ292" s="130"/>
      <c r="AR292" s="130"/>
      <c r="AS292" s="130"/>
      <c r="AT292" s="130"/>
    </row>
    <row r="293" spans="1:46">
      <c r="A293" s="129"/>
      <c r="B293" s="130" t="s">
        <v>543</v>
      </c>
      <c r="C293" s="118"/>
      <c r="D293" s="130"/>
      <c r="E293" s="130"/>
      <c r="F293" s="130"/>
      <c r="G293" s="130"/>
      <c r="H293" s="130"/>
      <c r="I293" s="130">
        <v>45</v>
      </c>
      <c r="J293" s="130">
        <v>10</v>
      </c>
      <c r="K293" s="130">
        <v>3</v>
      </c>
      <c r="L293" s="130">
        <v>13</v>
      </c>
      <c r="M293" s="132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3"/>
      <c r="Z293" s="134"/>
      <c r="AA293" s="130">
        <v>0</v>
      </c>
      <c r="AB293" s="130"/>
      <c r="AC293" s="130"/>
      <c r="AD293" s="130"/>
      <c r="AE293" s="130"/>
      <c r="AF293" s="130"/>
      <c r="AG293" s="130"/>
      <c r="AH293" s="130"/>
      <c r="AI293" s="130"/>
      <c r="AJ293" s="130"/>
      <c r="AK293" s="135"/>
      <c r="AL293" s="135"/>
      <c r="AM293" s="130"/>
      <c r="AN293" s="130"/>
      <c r="AO293" s="130"/>
      <c r="AP293" s="130"/>
      <c r="AQ293" s="130"/>
      <c r="AR293" s="130"/>
      <c r="AS293" s="130"/>
      <c r="AT293" s="130"/>
    </row>
    <row r="294" spans="1:46">
      <c r="A294" s="129"/>
      <c r="B294" s="130" t="s">
        <v>544</v>
      </c>
      <c r="C294" s="130"/>
      <c r="D294" s="130"/>
      <c r="E294" s="130"/>
      <c r="F294" s="130"/>
      <c r="G294" s="130"/>
      <c r="H294" s="130"/>
      <c r="I294" s="130"/>
      <c r="J294" s="130">
        <v>4</v>
      </c>
      <c r="K294" s="130">
        <v>10</v>
      </c>
      <c r="L294" s="130">
        <v>14</v>
      </c>
      <c r="M294" s="132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3"/>
      <c r="Z294" s="134"/>
      <c r="AA294" s="130">
        <v>0</v>
      </c>
      <c r="AB294" s="130"/>
      <c r="AC294" s="130"/>
      <c r="AD294" s="130"/>
      <c r="AE294" s="130"/>
      <c r="AF294" s="130"/>
      <c r="AG294" s="130"/>
      <c r="AH294" s="130"/>
      <c r="AI294" s="130"/>
      <c r="AJ294" s="130"/>
      <c r="AK294" s="135"/>
      <c r="AL294" s="135"/>
      <c r="AM294" s="130"/>
      <c r="AN294" s="130"/>
      <c r="AO294" s="130"/>
      <c r="AP294" s="130"/>
      <c r="AQ294" s="130"/>
      <c r="AR294" s="130"/>
      <c r="AS294" s="130"/>
      <c r="AT294" s="130"/>
    </row>
    <row r="295" spans="1:46">
      <c r="A295" s="129"/>
      <c r="B295" s="130" t="s">
        <v>545</v>
      </c>
      <c r="C295" s="130"/>
      <c r="D295" s="130"/>
      <c r="E295" s="130"/>
      <c r="F295" s="130"/>
      <c r="G295" s="130"/>
      <c r="H295" s="130"/>
      <c r="I295" s="130">
        <v>10</v>
      </c>
      <c r="J295" s="130">
        <v>1</v>
      </c>
      <c r="K295" s="130"/>
      <c r="L295" s="130">
        <v>1</v>
      </c>
      <c r="M295" s="132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3"/>
      <c r="Z295" s="134"/>
      <c r="AA295" s="130">
        <v>0</v>
      </c>
      <c r="AB295" s="130"/>
      <c r="AC295" s="130"/>
      <c r="AD295" s="130"/>
      <c r="AE295" s="130"/>
      <c r="AF295" s="130"/>
      <c r="AG295" s="130"/>
      <c r="AH295" s="130"/>
      <c r="AI295" s="130"/>
      <c r="AJ295" s="130"/>
      <c r="AK295" s="135"/>
      <c r="AL295" s="135"/>
      <c r="AM295" s="130"/>
      <c r="AN295" s="130"/>
      <c r="AO295" s="130"/>
      <c r="AP295" s="130"/>
      <c r="AQ295" s="130"/>
      <c r="AR295" s="130"/>
      <c r="AS295" s="130"/>
      <c r="AT295" s="130"/>
    </row>
    <row r="296" spans="1:46">
      <c r="A296" s="129">
        <v>249</v>
      </c>
      <c r="B296" s="130" t="s">
        <v>470</v>
      </c>
      <c r="C296" s="130">
        <v>1740</v>
      </c>
      <c r="D296" s="130">
        <v>15</v>
      </c>
      <c r="E296" s="130">
        <v>2.5</v>
      </c>
      <c r="F296" s="130">
        <v>1.5</v>
      </c>
      <c r="G296" s="130"/>
      <c r="H296" s="130"/>
      <c r="I296" s="130">
        <v>17</v>
      </c>
      <c r="J296" s="130">
        <v>10</v>
      </c>
      <c r="K296" s="130">
        <v>1</v>
      </c>
      <c r="L296" s="130">
        <v>11</v>
      </c>
      <c r="M296" s="132">
        <v>0.63</v>
      </c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3"/>
      <c r="Z296" s="134"/>
      <c r="AA296" s="130">
        <v>0</v>
      </c>
      <c r="AB296" s="130"/>
      <c r="AC296" s="130"/>
      <c r="AD296" s="130"/>
      <c r="AE296" s="130"/>
      <c r="AF296" s="130"/>
      <c r="AG296" s="130">
        <v>12</v>
      </c>
      <c r="AH296" s="130"/>
      <c r="AI296" s="130">
        <v>1230</v>
      </c>
      <c r="AJ296" s="130"/>
      <c r="AK296" s="135"/>
      <c r="AL296" s="135"/>
      <c r="AM296" s="130"/>
      <c r="AN296" s="130"/>
      <c r="AO296" s="130"/>
      <c r="AP296" s="130"/>
      <c r="AQ296" s="130"/>
      <c r="AR296" s="130"/>
      <c r="AS296" s="130"/>
      <c r="AT296" s="130"/>
    </row>
    <row r="297" spans="1:46">
      <c r="A297" s="129">
        <v>250</v>
      </c>
      <c r="B297" s="130" t="s">
        <v>471</v>
      </c>
      <c r="C297" s="136">
        <v>300</v>
      </c>
      <c r="D297" s="134">
        <v>1</v>
      </c>
      <c r="E297" s="130">
        <v>2</v>
      </c>
      <c r="F297" s="130">
        <v>0.5</v>
      </c>
      <c r="G297" s="130"/>
      <c r="H297" s="130"/>
      <c r="I297" s="130"/>
      <c r="J297" s="130">
        <v>3</v>
      </c>
      <c r="K297" s="130">
        <v>1</v>
      </c>
      <c r="L297" s="130">
        <v>24</v>
      </c>
      <c r="M297" s="132">
        <v>8</v>
      </c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3"/>
      <c r="Z297" s="134"/>
      <c r="AA297" s="130">
        <v>0</v>
      </c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5"/>
      <c r="AL297" s="135"/>
      <c r="AM297" s="130">
        <v>100</v>
      </c>
      <c r="AN297" s="130"/>
      <c r="AO297" s="130"/>
      <c r="AP297" s="130"/>
      <c r="AQ297" s="130"/>
      <c r="AR297" s="130"/>
      <c r="AS297" s="130"/>
      <c r="AT297" s="130"/>
    </row>
    <row r="298" spans="1:46">
      <c r="A298" s="129"/>
      <c r="B298" s="130" t="s">
        <v>546</v>
      </c>
      <c r="C298" s="118"/>
      <c r="D298" s="130"/>
      <c r="E298" s="130"/>
      <c r="F298" s="130"/>
      <c r="G298" s="130"/>
      <c r="H298" s="130"/>
      <c r="I298" s="130">
        <v>10</v>
      </c>
      <c r="J298" s="130">
        <v>10</v>
      </c>
      <c r="K298" s="130">
        <v>10</v>
      </c>
      <c r="L298" s="130">
        <v>20</v>
      </c>
      <c r="M298" s="132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3"/>
      <c r="Z298" s="134"/>
      <c r="AA298" s="130">
        <v>0</v>
      </c>
      <c r="AB298" s="130"/>
      <c r="AC298" s="130"/>
      <c r="AD298" s="130"/>
      <c r="AE298" s="130"/>
      <c r="AF298" s="130"/>
      <c r="AG298" s="130"/>
      <c r="AH298" s="130"/>
      <c r="AI298" s="130"/>
      <c r="AJ298" s="130"/>
      <c r="AK298" s="135"/>
      <c r="AL298" s="135"/>
      <c r="AM298" s="130"/>
      <c r="AN298" s="130"/>
      <c r="AO298" s="130"/>
      <c r="AP298" s="130"/>
      <c r="AQ298" s="130"/>
      <c r="AR298" s="130"/>
      <c r="AS298" s="130"/>
      <c r="AT298" s="130"/>
    </row>
    <row r="299" spans="1:46">
      <c r="A299" s="129">
        <v>251</v>
      </c>
      <c r="B299" s="130" t="s">
        <v>472</v>
      </c>
      <c r="C299" s="136">
        <v>250</v>
      </c>
      <c r="D299" s="134">
        <v>8</v>
      </c>
      <c r="E299" s="130">
        <v>3</v>
      </c>
      <c r="F299" s="130">
        <v>5</v>
      </c>
      <c r="G299" s="130"/>
      <c r="H299" s="130"/>
      <c r="I299" s="130">
        <v>4</v>
      </c>
      <c r="J299" s="130"/>
      <c r="K299" s="130"/>
      <c r="L299" s="130">
        <v>0</v>
      </c>
      <c r="M299" s="132">
        <v>0</v>
      </c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3"/>
      <c r="Z299" s="134"/>
      <c r="AA299" s="130">
        <v>0</v>
      </c>
      <c r="AB299" s="130"/>
      <c r="AC299" s="130"/>
      <c r="AD299" s="130"/>
      <c r="AE299" s="130"/>
      <c r="AF299" s="130"/>
      <c r="AG299" s="130">
        <v>12</v>
      </c>
      <c r="AH299" s="130"/>
      <c r="AI299" s="130">
        <v>1300</v>
      </c>
      <c r="AJ299" s="130" t="s">
        <v>211</v>
      </c>
      <c r="AK299" s="135">
        <v>0.05</v>
      </c>
      <c r="AL299" s="135"/>
      <c r="AM299" s="130"/>
      <c r="AN299" s="130"/>
      <c r="AO299" s="130"/>
      <c r="AP299" s="130"/>
      <c r="AQ299" s="130"/>
      <c r="AR299" s="130"/>
      <c r="AS299" s="130"/>
      <c r="AT299" s="130"/>
    </row>
    <row r="300" spans="1:46">
      <c r="A300" s="129">
        <v>252</v>
      </c>
      <c r="B300" s="130" t="s">
        <v>473</v>
      </c>
      <c r="C300" s="118">
        <v>120</v>
      </c>
      <c r="D300" s="130">
        <v>50</v>
      </c>
      <c r="E300" s="130">
        <v>7</v>
      </c>
      <c r="F300" s="130"/>
      <c r="G300" s="130">
        <v>0.8</v>
      </c>
      <c r="H300" s="130"/>
      <c r="I300" s="130">
        <v>2</v>
      </c>
      <c r="J300" s="130"/>
      <c r="K300" s="130">
        <v>1</v>
      </c>
      <c r="L300" s="130">
        <v>1</v>
      </c>
      <c r="M300" s="132">
        <v>0.83</v>
      </c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3"/>
      <c r="Z300" s="134"/>
      <c r="AA300" s="130">
        <v>0</v>
      </c>
      <c r="AB300" s="130"/>
      <c r="AC300" s="130"/>
      <c r="AD300" s="130" t="s">
        <v>197</v>
      </c>
      <c r="AE300" s="130" t="s">
        <v>324</v>
      </c>
      <c r="AF300" s="130" t="s">
        <v>232</v>
      </c>
      <c r="AG300" s="130">
        <v>13</v>
      </c>
      <c r="AH300" s="130"/>
      <c r="AI300" s="130">
        <v>1400</v>
      </c>
      <c r="AJ300" s="130"/>
      <c r="AK300" s="135"/>
      <c r="AL300" s="135"/>
      <c r="AM300" s="130"/>
      <c r="AN300" s="130"/>
      <c r="AO300" s="130"/>
      <c r="AP300" s="130"/>
      <c r="AQ300" s="130"/>
      <c r="AR300" s="130"/>
      <c r="AS300" s="130"/>
      <c r="AT300" s="130"/>
    </row>
    <row r="301" spans="1:46">
      <c r="A301" s="129">
        <v>253</v>
      </c>
      <c r="B301" s="130" t="s">
        <v>474</v>
      </c>
      <c r="C301" s="136">
        <v>3700</v>
      </c>
      <c r="D301" s="134">
        <v>55</v>
      </c>
      <c r="E301" s="130">
        <v>3.5</v>
      </c>
      <c r="F301" s="130">
        <v>2</v>
      </c>
      <c r="G301" s="130"/>
      <c r="H301" s="130"/>
      <c r="I301" s="130">
        <v>28</v>
      </c>
      <c r="J301" s="130">
        <v>22</v>
      </c>
      <c r="K301" s="130">
        <v>14</v>
      </c>
      <c r="L301" s="130">
        <v>36</v>
      </c>
      <c r="M301" s="132">
        <v>0.97</v>
      </c>
      <c r="N301" s="130">
        <v>60</v>
      </c>
      <c r="O301" s="130">
        <v>1.6</v>
      </c>
      <c r="P301" s="130">
        <v>2.5</v>
      </c>
      <c r="Q301" s="130">
        <v>3.5</v>
      </c>
      <c r="R301" s="130">
        <v>3.8</v>
      </c>
      <c r="S301" s="130">
        <v>3.2</v>
      </c>
      <c r="T301" s="130">
        <v>2.4</v>
      </c>
      <c r="U301" s="130">
        <v>1.8</v>
      </c>
      <c r="V301" s="130">
        <v>1.5</v>
      </c>
      <c r="W301" s="130">
        <v>1.3</v>
      </c>
      <c r="X301" s="130">
        <v>1.5</v>
      </c>
      <c r="Y301" s="133">
        <v>4.0999999999999996</v>
      </c>
      <c r="Z301" s="134">
        <v>60</v>
      </c>
      <c r="AA301" s="130">
        <v>0</v>
      </c>
      <c r="AB301" s="130"/>
      <c r="AC301" s="130"/>
      <c r="AD301" s="130" t="s">
        <v>197</v>
      </c>
      <c r="AE301" s="130" t="s">
        <v>324</v>
      </c>
      <c r="AF301" s="130" t="s">
        <v>338</v>
      </c>
      <c r="AG301" s="130">
        <v>11</v>
      </c>
      <c r="AH301" s="130"/>
      <c r="AI301" s="130">
        <v>1430</v>
      </c>
      <c r="AJ301" s="130"/>
      <c r="AK301" s="135"/>
      <c r="AL301" s="135"/>
      <c r="AM301" s="130"/>
      <c r="AN301" s="130"/>
      <c r="AO301" s="130"/>
      <c r="AP301" s="130"/>
      <c r="AQ301" s="130"/>
      <c r="AR301" s="130" t="s">
        <v>558</v>
      </c>
      <c r="AS301" s="130"/>
      <c r="AT301" s="130"/>
    </row>
    <row r="302" spans="1:46">
      <c r="A302" s="129">
        <v>254</v>
      </c>
      <c r="B302" s="130" t="s">
        <v>475</v>
      </c>
      <c r="C302" s="118"/>
      <c r="D302" s="130">
        <v>10</v>
      </c>
      <c r="E302" s="130"/>
      <c r="F302" s="130">
        <v>1</v>
      </c>
      <c r="G302" s="130"/>
      <c r="H302" s="130"/>
      <c r="I302" s="130"/>
      <c r="J302" s="130"/>
      <c r="K302" s="130"/>
      <c r="L302" s="130">
        <v>0</v>
      </c>
      <c r="M302" s="132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3"/>
      <c r="Z302" s="134"/>
      <c r="AA302" s="130">
        <v>0</v>
      </c>
      <c r="AB302" s="130"/>
      <c r="AC302" s="130"/>
      <c r="AD302" s="130"/>
      <c r="AE302" s="130"/>
      <c r="AF302" s="130"/>
      <c r="AG302" s="130">
        <v>13</v>
      </c>
      <c r="AH302" s="130"/>
      <c r="AI302" s="130">
        <v>1430</v>
      </c>
      <c r="AJ302" s="130" t="s">
        <v>215</v>
      </c>
      <c r="AK302" s="135">
        <v>0.1</v>
      </c>
      <c r="AL302" s="135">
        <v>0.05</v>
      </c>
      <c r="AM302" s="130"/>
      <c r="AN302" s="130"/>
      <c r="AO302" s="130"/>
      <c r="AP302" s="130"/>
      <c r="AQ302" s="130"/>
      <c r="AR302" s="130"/>
      <c r="AS302" s="130"/>
      <c r="AT302" s="130"/>
    </row>
    <row r="303" spans="1:46">
      <c r="A303" s="129">
        <v>255</v>
      </c>
      <c r="B303" s="130" t="s">
        <v>476</v>
      </c>
      <c r="C303" s="130"/>
      <c r="D303" s="130">
        <v>3</v>
      </c>
      <c r="E303" s="130"/>
      <c r="F303" s="130">
        <v>0.5</v>
      </c>
      <c r="G303" s="130"/>
      <c r="H303" s="130"/>
      <c r="I303" s="130"/>
      <c r="J303" s="130"/>
      <c r="K303" s="130"/>
      <c r="L303" s="130">
        <v>0</v>
      </c>
      <c r="M303" s="132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3"/>
      <c r="Z303" s="134"/>
      <c r="AA303" s="130">
        <v>0</v>
      </c>
      <c r="AB303" s="130"/>
      <c r="AC303" s="130"/>
      <c r="AD303" s="130"/>
      <c r="AE303" s="130"/>
      <c r="AF303" s="130"/>
      <c r="AG303" s="130">
        <v>14</v>
      </c>
      <c r="AH303" s="130"/>
      <c r="AI303" s="130">
        <v>1430</v>
      </c>
      <c r="AJ303" s="130" t="s">
        <v>211</v>
      </c>
      <c r="AK303" s="135">
        <v>0.02</v>
      </c>
      <c r="AL303" s="135">
        <v>0.15</v>
      </c>
      <c r="AM303" s="130"/>
      <c r="AN303" s="130"/>
      <c r="AO303" s="130"/>
      <c r="AP303" s="130"/>
      <c r="AQ303" s="130"/>
      <c r="AR303" s="130"/>
      <c r="AS303" s="130"/>
      <c r="AT303" s="130"/>
    </row>
    <row r="304" spans="1:46">
      <c r="A304" s="129">
        <v>256</v>
      </c>
      <c r="B304" s="130" t="s">
        <v>477</v>
      </c>
      <c r="C304" s="130">
        <v>200</v>
      </c>
      <c r="D304" s="130">
        <v>4</v>
      </c>
      <c r="E304" s="130">
        <v>0.5</v>
      </c>
      <c r="F304" s="130">
        <v>0.2</v>
      </c>
      <c r="G304" s="130"/>
      <c r="H304" s="130"/>
      <c r="I304" s="130"/>
      <c r="J304" s="130"/>
      <c r="K304" s="130"/>
      <c r="L304" s="130">
        <v>0</v>
      </c>
      <c r="M304" s="132">
        <v>0</v>
      </c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3"/>
      <c r="Z304" s="134"/>
      <c r="AA304" s="130">
        <v>0</v>
      </c>
      <c r="AB304" s="130"/>
      <c r="AC304" s="130"/>
      <c r="AD304" s="130"/>
      <c r="AE304" s="130"/>
      <c r="AF304" s="130"/>
      <c r="AG304" s="130">
        <v>12</v>
      </c>
      <c r="AH304" s="130"/>
      <c r="AI304" s="130">
        <v>1500</v>
      </c>
      <c r="AJ304" s="130" t="s">
        <v>215</v>
      </c>
      <c r="AK304" s="135">
        <v>0.01</v>
      </c>
      <c r="AL304" s="135"/>
      <c r="AM304" s="130"/>
      <c r="AN304" s="130"/>
      <c r="AO304" s="130"/>
      <c r="AP304" s="130"/>
      <c r="AQ304" s="130"/>
      <c r="AR304" s="130"/>
      <c r="AS304" s="130"/>
      <c r="AT304" s="130"/>
    </row>
    <row r="305" spans="1:46">
      <c r="A305" s="129">
        <v>257</v>
      </c>
      <c r="B305" s="130" t="s">
        <v>478</v>
      </c>
      <c r="C305" s="130">
        <v>200</v>
      </c>
      <c r="D305" s="130">
        <v>40</v>
      </c>
      <c r="E305" s="130">
        <v>2.5</v>
      </c>
      <c r="F305" s="130">
        <v>1.5</v>
      </c>
      <c r="G305" s="130"/>
      <c r="H305" s="130"/>
      <c r="I305" s="130">
        <v>4</v>
      </c>
      <c r="J305" s="130"/>
      <c r="K305" s="130"/>
      <c r="L305" s="130">
        <v>0</v>
      </c>
      <c r="M305" s="132">
        <v>0</v>
      </c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3"/>
      <c r="Z305" s="134"/>
      <c r="AA305" s="130">
        <v>0</v>
      </c>
      <c r="AB305" s="130"/>
      <c r="AC305" s="130"/>
      <c r="AD305" s="130"/>
      <c r="AE305" s="130"/>
      <c r="AF305" s="130"/>
      <c r="AG305" s="130"/>
      <c r="AH305" s="130"/>
      <c r="AI305" s="130"/>
      <c r="AJ305" s="130"/>
      <c r="AK305" s="135"/>
      <c r="AL305" s="135"/>
      <c r="AM305" s="130"/>
      <c r="AN305" s="130"/>
      <c r="AO305" s="130"/>
      <c r="AP305" s="130"/>
      <c r="AQ305" s="130"/>
      <c r="AR305" s="130"/>
      <c r="AS305" s="130"/>
      <c r="AT305" s="130"/>
    </row>
    <row r="306" spans="1:46">
      <c r="A306" s="129">
        <v>258</v>
      </c>
      <c r="B306" s="130" t="s">
        <v>479</v>
      </c>
      <c r="C306" s="130">
        <v>70</v>
      </c>
      <c r="D306" s="130">
        <v>45</v>
      </c>
      <c r="E306" s="130">
        <v>3</v>
      </c>
      <c r="F306" s="130">
        <v>1.5</v>
      </c>
      <c r="G306" s="130"/>
      <c r="H306" s="130"/>
      <c r="I306" s="130">
        <v>5</v>
      </c>
      <c r="J306" s="130"/>
      <c r="K306" s="130">
        <v>1</v>
      </c>
      <c r="L306" s="130">
        <v>1</v>
      </c>
      <c r="M306" s="132">
        <v>1.43</v>
      </c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3"/>
      <c r="Z306" s="134"/>
      <c r="AA306" s="130">
        <v>0</v>
      </c>
      <c r="AB306" s="130"/>
      <c r="AC306" s="130"/>
      <c r="AD306" s="130"/>
      <c r="AE306" s="130"/>
      <c r="AF306" s="130"/>
      <c r="AG306" s="130"/>
      <c r="AH306" s="130"/>
      <c r="AI306" s="130"/>
      <c r="AJ306" s="130"/>
      <c r="AK306" s="135"/>
      <c r="AL306" s="135"/>
      <c r="AM306" s="130"/>
      <c r="AN306" s="130"/>
      <c r="AO306" s="130"/>
      <c r="AP306" s="130"/>
      <c r="AQ306" s="130"/>
      <c r="AR306" s="130"/>
      <c r="AS306" s="130"/>
      <c r="AT306" s="130"/>
    </row>
    <row r="307" spans="1:46">
      <c r="A307" s="129">
        <v>259</v>
      </c>
      <c r="B307" s="130" t="s">
        <v>480</v>
      </c>
      <c r="C307" s="136">
        <v>450</v>
      </c>
      <c r="D307" s="134">
        <v>45</v>
      </c>
      <c r="E307" s="130">
        <v>3</v>
      </c>
      <c r="F307" s="130">
        <v>1.5</v>
      </c>
      <c r="G307" s="130"/>
      <c r="H307" s="130"/>
      <c r="I307" s="130">
        <v>16</v>
      </c>
      <c r="J307" s="130">
        <v>12</v>
      </c>
      <c r="K307" s="130">
        <v>1</v>
      </c>
      <c r="L307" s="130">
        <v>16</v>
      </c>
      <c r="M307" s="132">
        <v>3.56</v>
      </c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3"/>
      <c r="Z307" s="134"/>
      <c r="AA307" s="130">
        <v>0</v>
      </c>
      <c r="AB307" s="130"/>
      <c r="AC307" s="130"/>
      <c r="AD307" s="130"/>
      <c r="AE307" s="130"/>
      <c r="AF307" s="130"/>
      <c r="AG307" s="130"/>
      <c r="AH307" s="130"/>
      <c r="AI307" s="130"/>
      <c r="AJ307" s="130"/>
      <c r="AK307" s="135"/>
      <c r="AL307" s="135"/>
      <c r="AM307" s="130"/>
      <c r="AN307" s="130"/>
      <c r="AO307" s="130"/>
      <c r="AP307" s="130"/>
      <c r="AQ307" s="130"/>
      <c r="AR307" s="130"/>
      <c r="AS307" s="130"/>
      <c r="AT307" s="130"/>
    </row>
    <row r="308" spans="1:46">
      <c r="A308" s="129"/>
      <c r="B308" s="130" t="s">
        <v>547</v>
      </c>
      <c r="C308" s="118"/>
      <c r="D308" s="130"/>
      <c r="E308" s="130"/>
      <c r="F308" s="130"/>
      <c r="G308" s="130"/>
      <c r="H308" s="130"/>
      <c r="I308" s="130">
        <v>8</v>
      </c>
      <c r="J308" s="130">
        <v>2</v>
      </c>
      <c r="K308" s="130">
        <v>1</v>
      </c>
      <c r="L308" s="130">
        <v>3</v>
      </c>
      <c r="M308" s="132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3"/>
      <c r="Z308" s="134"/>
      <c r="AA308" s="130">
        <v>0</v>
      </c>
      <c r="AB308" s="130"/>
      <c r="AC308" s="130"/>
      <c r="AD308" s="130"/>
      <c r="AE308" s="130"/>
      <c r="AF308" s="130"/>
      <c r="AG308" s="130"/>
      <c r="AH308" s="130"/>
      <c r="AI308" s="130"/>
      <c r="AJ308" s="130"/>
      <c r="AK308" s="135"/>
      <c r="AL308" s="135"/>
      <c r="AM308" s="130"/>
      <c r="AN308" s="130"/>
      <c r="AO308" s="130"/>
      <c r="AP308" s="130"/>
      <c r="AQ308" s="130"/>
      <c r="AR308" s="130"/>
      <c r="AS308" s="130"/>
      <c r="AT308" s="130"/>
    </row>
    <row r="309" spans="1:46">
      <c r="A309" s="129">
        <v>260</v>
      </c>
      <c r="B309" s="130" t="s">
        <v>481</v>
      </c>
      <c r="C309" s="130">
        <v>90</v>
      </c>
      <c r="D309" s="130">
        <v>40</v>
      </c>
      <c r="E309" s="130">
        <v>3</v>
      </c>
      <c r="F309" s="130">
        <v>1.5</v>
      </c>
      <c r="G309" s="130"/>
      <c r="H309" s="130"/>
      <c r="I309" s="130"/>
      <c r="J309" s="130"/>
      <c r="K309" s="130"/>
      <c r="L309" s="130">
        <v>0</v>
      </c>
      <c r="M309" s="132">
        <v>0</v>
      </c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3"/>
      <c r="Z309" s="134"/>
      <c r="AA309" s="130">
        <v>0</v>
      </c>
      <c r="AB309" s="130"/>
      <c r="AC309" s="130"/>
      <c r="AD309" s="130"/>
      <c r="AE309" s="130"/>
      <c r="AF309" s="130"/>
      <c r="AG309" s="130"/>
      <c r="AH309" s="130"/>
      <c r="AI309" s="130"/>
      <c r="AJ309" s="130"/>
      <c r="AK309" s="135"/>
      <c r="AL309" s="135"/>
      <c r="AM309" s="130"/>
      <c r="AN309" s="130"/>
      <c r="AO309" s="130"/>
      <c r="AP309" s="130"/>
      <c r="AQ309" s="130"/>
      <c r="AR309" s="130"/>
      <c r="AS309" s="130"/>
      <c r="AT309" s="130"/>
    </row>
    <row r="310" spans="1:46">
      <c r="A310" s="129">
        <v>261</v>
      </c>
      <c r="B310" s="130" t="s">
        <v>482</v>
      </c>
      <c r="C310" s="130"/>
      <c r="D310" s="130">
        <v>1</v>
      </c>
      <c r="E310" s="130">
        <v>0.1</v>
      </c>
      <c r="F310" s="130">
        <v>0.1</v>
      </c>
      <c r="G310" s="130"/>
      <c r="H310" s="130"/>
      <c r="I310" s="130"/>
      <c r="J310" s="130"/>
      <c r="K310" s="130"/>
      <c r="L310" s="130">
        <v>0</v>
      </c>
      <c r="M310" s="132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3"/>
      <c r="Z310" s="134"/>
      <c r="AA310" s="130">
        <v>0</v>
      </c>
      <c r="AB310" s="130"/>
      <c r="AC310" s="130"/>
      <c r="AD310" s="130"/>
      <c r="AE310" s="130"/>
      <c r="AF310" s="130"/>
      <c r="AG310" s="130">
        <v>6</v>
      </c>
      <c r="AH310" s="130"/>
      <c r="AI310" s="130">
        <v>1000</v>
      </c>
      <c r="AJ310" s="130" t="s">
        <v>211</v>
      </c>
      <c r="AK310" s="135">
        <v>0.05</v>
      </c>
      <c r="AL310" s="135">
        <v>0.01</v>
      </c>
      <c r="AM310" s="130"/>
      <c r="AN310" s="130"/>
      <c r="AO310" s="130"/>
      <c r="AP310" s="130"/>
      <c r="AQ310" s="130"/>
      <c r="AR310" s="130"/>
      <c r="AS310" s="130"/>
      <c r="AT310" s="130"/>
    </row>
    <row r="311" spans="1:46">
      <c r="A311" s="129">
        <v>262</v>
      </c>
      <c r="B311" s="130" t="s">
        <v>483</v>
      </c>
      <c r="C311" s="130">
        <v>475</v>
      </c>
      <c r="D311" s="130">
        <v>42</v>
      </c>
      <c r="E311" s="130">
        <v>3</v>
      </c>
      <c r="F311" s="130">
        <v>1.5</v>
      </c>
      <c r="G311" s="130"/>
      <c r="H311" s="130"/>
      <c r="I311" s="130">
        <v>4</v>
      </c>
      <c r="J311" s="130">
        <v>3</v>
      </c>
      <c r="K311" s="130">
        <v>2</v>
      </c>
      <c r="L311" s="130">
        <v>5</v>
      </c>
      <c r="M311" s="132">
        <v>1.05</v>
      </c>
      <c r="N311" s="130">
        <v>52</v>
      </c>
      <c r="O311" s="130">
        <v>1</v>
      </c>
      <c r="P311" s="130">
        <v>1.9</v>
      </c>
      <c r="Q311" s="130">
        <v>0.5</v>
      </c>
      <c r="R311" s="130">
        <v>0.9</v>
      </c>
      <c r="S311" s="130">
        <v>1.4</v>
      </c>
      <c r="T311" s="130">
        <v>2.9</v>
      </c>
      <c r="U311" s="130">
        <v>2.8</v>
      </c>
      <c r="V311" s="130">
        <v>1.8</v>
      </c>
      <c r="W311" s="130">
        <v>1.5</v>
      </c>
      <c r="X311" s="130">
        <v>0.9</v>
      </c>
      <c r="Y311" s="133">
        <v>3</v>
      </c>
      <c r="Z311" s="134">
        <v>70</v>
      </c>
      <c r="AA311" s="130">
        <v>0</v>
      </c>
      <c r="AB311" s="130"/>
      <c r="AC311" s="130"/>
      <c r="AD311" s="130" t="s">
        <v>197</v>
      </c>
      <c r="AE311" s="130" t="s">
        <v>378</v>
      </c>
      <c r="AF311" s="130" t="s">
        <v>338</v>
      </c>
      <c r="AG311" s="130">
        <v>9</v>
      </c>
      <c r="AH311" s="130"/>
      <c r="AI311" s="130">
        <v>1000</v>
      </c>
      <c r="AJ311" s="130"/>
      <c r="AK311" s="135"/>
      <c r="AL311" s="135"/>
      <c r="AM311" s="130"/>
      <c r="AN311" s="130"/>
      <c r="AO311" s="130"/>
      <c r="AP311" s="130"/>
      <c r="AQ311" s="130"/>
      <c r="AR311" s="130" t="s">
        <v>558</v>
      </c>
      <c r="AS311" s="130"/>
      <c r="AT311" s="130"/>
    </row>
    <row r="312" spans="1:46">
      <c r="A312" s="129">
        <v>263</v>
      </c>
      <c r="B312" s="130" t="s">
        <v>484</v>
      </c>
      <c r="C312" s="130">
        <v>150</v>
      </c>
      <c r="D312" s="130">
        <v>45</v>
      </c>
      <c r="E312" s="130">
        <v>5</v>
      </c>
      <c r="F312" s="130"/>
      <c r="G312" s="130">
        <v>1</v>
      </c>
      <c r="H312" s="130"/>
      <c r="I312" s="130">
        <v>2</v>
      </c>
      <c r="J312" s="130"/>
      <c r="K312" s="130">
        <v>2</v>
      </c>
      <c r="L312" s="130">
        <v>2</v>
      </c>
      <c r="M312" s="132">
        <v>1.33</v>
      </c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3"/>
      <c r="Z312" s="134"/>
      <c r="AA312" s="130">
        <v>0</v>
      </c>
      <c r="AB312" s="130"/>
      <c r="AC312" s="130"/>
      <c r="AD312" s="130"/>
      <c r="AE312" s="130"/>
      <c r="AF312" s="130"/>
      <c r="AG312" s="130"/>
      <c r="AH312" s="130"/>
      <c r="AI312" s="130"/>
      <c r="AJ312" s="130"/>
      <c r="AK312" s="135"/>
      <c r="AL312" s="135"/>
      <c r="AM312" s="130"/>
      <c r="AN312" s="130"/>
      <c r="AO312" s="130"/>
      <c r="AP312" s="130"/>
      <c r="AQ312" s="130"/>
      <c r="AR312" s="130"/>
      <c r="AS312" s="130"/>
      <c r="AT312" s="130"/>
    </row>
    <row r="313" spans="1:46">
      <c r="A313" s="129">
        <v>264</v>
      </c>
      <c r="B313" s="130" t="s">
        <v>485</v>
      </c>
      <c r="C313" s="130"/>
      <c r="D313" s="130">
        <v>1</v>
      </c>
      <c r="E313" s="130">
        <v>0.1</v>
      </c>
      <c r="F313" s="130">
        <v>0.1</v>
      </c>
      <c r="G313" s="130"/>
      <c r="H313" s="130"/>
      <c r="I313" s="130"/>
      <c r="J313" s="130"/>
      <c r="K313" s="130"/>
      <c r="L313" s="130">
        <v>0</v>
      </c>
      <c r="M313" s="132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3"/>
      <c r="Z313" s="134"/>
      <c r="AA313" s="130">
        <v>0</v>
      </c>
      <c r="AB313" s="130"/>
      <c r="AC313" s="130"/>
      <c r="AD313" s="130"/>
      <c r="AE313" s="130"/>
      <c r="AF313" s="130"/>
      <c r="AG313" s="130">
        <v>6</v>
      </c>
      <c r="AH313" s="130"/>
      <c r="AI313" s="130">
        <v>1030</v>
      </c>
      <c r="AJ313" s="130" t="s">
        <v>211</v>
      </c>
      <c r="AK313" s="135">
        <v>0.05</v>
      </c>
      <c r="AL313" s="135">
        <v>0.01</v>
      </c>
      <c r="AM313" s="130"/>
      <c r="AN313" s="130"/>
      <c r="AO313" s="130"/>
      <c r="AP313" s="130"/>
      <c r="AQ313" s="130"/>
      <c r="AR313" s="130"/>
      <c r="AS313" s="130"/>
      <c r="AT313" s="130"/>
    </row>
    <row r="314" spans="1:46">
      <c r="A314" s="129">
        <v>265</v>
      </c>
      <c r="B314" s="130" t="s">
        <v>486</v>
      </c>
      <c r="C314" s="136">
        <v>2300</v>
      </c>
      <c r="D314" s="134">
        <v>45</v>
      </c>
      <c r="E314" s="130">
        <v>2.8</v>
      </c>
      <c r="F314" s="130">
        <v>1.5</v>
      </c>
      <c r="G314" s="130"/>
      <c r="H314" s="130"/>
      <c r="I314" s="130">
        <v>18</v>
      </c>
      <c r="J314" s="130">
        <v>17</v>
      </c>
      <c r="K314" s="130">
        <v>3</v>
      </c>
      <c r="L314" s="130">
        <v>20</v>
      </c>
      <c r="M314" s="132">
        <v>0.87</v>
      </c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3"/>
      <c r="Z314" s="134"/>
      <c r="AA314" s="130">
        <v>0</v>
      </c>
      <c r="AB314" s="130"/>
      <c r="AC314" s="130"/>
      <c r="AD314" s="130"/>
      <c r="AE314" s="130"/>
      <c r="AF314" s="130"/>
      <c r="AG314" s="130">
        <v>8</v>
      </c>
      <c r="AH314" s="130"/>
      <c r="AI314" s="130">
        <v>1030</v>
      </c>
      <c r="AJ314" s="130"/>
      <c r="AK314" s="135"/>
      <c r="AL314" s="135"/>
      <c r="AM314" s="130"/>
      <c r="AN314" s="130"/>
      <c r="AO314" s="130"/>
      <c r="AP314" s="130"/>
      <c r="AQ314" s="130"/>
      <c r="AR314" s="130"/>
      <c r="AS314" s="130"/>
      <c r="AT314" s="130"/>
    </row>
    <row r="315" spans="1:46">
      <c r="A315" s="129">
        <v>266</v>
      </c>
      <c r="B315" s="130" t="s">
        <v>487</v>
      </c>
      <c r="C315" s="118">
        <v>150</v>
      </c>
      <c r="D315" s="130">
        <v>2</v>
      </c>
      <c r="E315" s="130">
        <v>0.5</v>
      </c>
      <c r="F315" s="130">
        <v>0.1</v>
      </c>
      <c r="G315" s="130"/>
      <c r="H315" s="130"/>
      <c r="I315" s="130">
        <v>2</v>
      </c>
      <c r="J315" s="130"/>
      <c r="K315" s="130"/>
      <c r="L315" s="130">
        <v>0</v>
      </c>
      <c r="M315" s="132">
        <v>0</v>
      </c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3"/>
      <c r="Z315" s="134"/>
      <c r="AA315" s="130">
        <v>0</v>
      </c>
      <c r="AB315" s="130"/>
      <c r="AC315" s="130"/>
      <c r="AD315" s="130"/>
      <c r="AE315" s="130"/>
      <c r="AF315" s="130"/>
      <c r="AG315" s="130">
        <v>9</v>
      </c>
      <c r="AH315" s="130"/>
      <c r="AI315" s="130">
        <v>1100</v>
      </c>
      <c r="AJ315" s="130"/>
      <c r="AK315" s="135"/>
      <c r="AL315" s="135"/>
      <c r="AM315" s="130">
        <v>20</v>
      </c>
      <c r="AN315" s="130"/>
      <c r="AO315" s="130"/>
      <c r="AP315" s="130"/>
      <c r="AQ315" s="130"/>
      <c r="AR315" s="130"/>
      <c r="AS315" s="130"/>
      <c r="AT315" s="130"/>
    </row>
    <row r="316" spans="1:46">
      <c r="A316" s="129">
        <v>267</v>
      </c>
      <c r="B316" s="130" t="s">
        <v>488</v>
      </c>
      <c r="C316" s="130">
        <v>100</v>
      </c>
      <c r="D316" s="130">
        <v>30</v>
      </c>
      <c r="E316" s="130">
        <v>6</v>
      </c>
      <c r="F316" s="130"/>
      <c r="G316" s="130">
        <v>1.2</v>
      </c>
      <c r="H316" s="130"/>
      <c r="I316" s="130"/>
      <c r="J316" s="130"/>
      <c r="K316" s="130"/>
      <c r="L316" s="130">
        <v>8</v>
      </c>
      <c r="M316" s="132">
        <v>8</v>
      </c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3"/>
      <c r="Z316" s="134"/>
      <c r="AA316" s="130">
        <v>0</v>
      </c>
      <c r="AB316" s="130"/>
      <c r="AC316" s="130"/>
      <c r="AD316" s="130" t="s">
        <v>197</v>
      </c>
      <c r="AE316" s="130" t="s">
        <v>378</v>
      </c>
      <c r="AF316" s="130" t="s">
        <v>232</v>
      </c>
      <c r="AG316" s="130">
        <v>9</v>
      </c>
      <c r="AH316" s="130"/>
      <c r="AI316" s="130">
        <v>1130</v>
      </c>
      <c r="AJ316" s="130"/>
      <c r="AK316" s="135"/>
      <c r="AL316" s="135"/>
      <c r="AM316" s="130"/>
      <c r="AN316" s="130"/>
      <c r="AO316" s="130"/>
      <c r="AP316" s="130"/>
      <c r="AQ316" s="130"/>
      <c r="AR316" s="130"/>
      <c r="AS316" s="130"/>
      <c r="AT316" s="130"/>
    </row>
    <row r="317" spans="1:46">
      <c r="A317" s="129"/>
      <c r="B317" s="130" t="s">
        <v>489</v>
      </c>
      <c r="C317" s="150"/>
      <c r="D317" s="134"/>
      <c r="E317" s="130"/>
      <c r="F317" s="130"/>
      <c r="G317" s="130"/>
      <c r="H317" s="130"/>
      <c r="I317" s="130">
        <v>15</v>
      </c>
      <c r="J317" s="130">
        <v>4</v>
      </c>
      <c r="K317" s="130">
        <v>4</v>
      </c>
      <c r="L317" s="130">
        <v>8</v>
      </c>
      <c r="M317" s="132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3"/>
      <c r="Z317" s="134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30"/>
      <c r="AK317" s="135"/>
      <c r="AL317" s="135"/>
      <c r="AM317" s="130"/>
      <c r="AN317" s="130"/>
      <c r="AO317" s="130"/>
      <c r="AP317" s="130"/>
      <c r="AQ317" s="130"/>
      <c r="AR317" s="130"/>
      <c r="AS317" s="130"/>
      <c r="AT317" s="130"/>
    </row>
    <row r="318" spans="1:46">
      <c r="A318" s="129">
        <v>268</v>
      </c>
      <c r="B318" s="130" t="s">
        <v>490</v>
      </c>
      <c r="C318" s="136">
        <v>650</v>
      </c>
      <c r="D318" s="134">
        <v>6</v>
      </c>
      <c r="E318" s="130">
        <v>1</v>
      </c>
      <c r="F318" s="130">
        <v>0.5</v>
      </c>
      <c r="G318" s="130"/>
      <c r="H318" s="130"/>
      <c r="I318" s="130">
        <v>3</v>
      </c>
      <c r="J318" s="130">
        <v>2</v>
      </c>
      <c r="K318" s="130">
        <v>2</v>
      </c>
      <c r="L318" s="130">
        <v>4</v>
      </c>
      <c r="M318" s="132">
        <v>0.62</v>
      </c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3"/>
      <c r="Z318" s="134"/>
      <c r="AA318" s="130">
        <v>0</v>
      </c>
      <c r="AB318" s="130"/>
      <c r="AC318" s="130"/>
      <c r="AD318" s="130"/>
      <c r="AE318" s="130"/>
      <c r="AF318" s="130"/>
      <c r="AG318" s="130">
        <v>9</v>
      </c>
      <c r="AH318" s="130"/>
      <c r="AI318" s="130">
        <v>1130</v>
      </c>
      <c r="AJ318" s="130" t="s">
        <v>211</v>
      </c>
      <c r="AK318" s="135">
        <v>0.05</v>
      </c>
      <c r="AL318" s="135"/>
      <c r="AM318" s="130"/>
      <c r="AN318" s="130"/>
      <c r="AO318" s="130"/>
      <c r="AP318" s="130"/>
      <c r="AQ318" s="130"/>
      <c r="AR318" s="130"/>
      <c r="AS318" s="130"/>
      <c r="AT318" s="130"/>
    </row>
    <row r="319" spans="1:46">
      <c r="A319" s="129">
        <v>269</v>
      </c>
      <c r="B319" s="130" t="s">
        <v>491</v>
      </c>
      <c r="C319" s="138">
        <v>680</v>
      </c>
      <c r="D319" s="134">
        <v>45</v>
      </c>
      <c r="E319" s="130">
        <v>2.8</v>
      </c>
      <c r="F319" s="130">
        <v>1.5</v>
      </c>
      <c r="G319" s="130"/>
      <c r="H319" s="130"/>
      <c r="I319" s="130">
        <v>6</v>
      </c>
      <c r="J319" s="130"/>
      <c r="K319" s="130">
        <v>1</v>
      </c>
      <c r="L319" s="130">
        <v>1</v>
      </c>
      <c r="M319" s="132">
        <v>0.15</v>
      </c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3"/>
      <c r="Z319" s="134"/>
      <c r="AA319" s="130">
        <v>0</v>
      </c>
      <c r="AB319" s="130"/>
      <c r="AC319" s="130"/>
      <c r="AD319" s="130"/>
      <c r="AE319" s="130"/>
      <c r="AF319" s="130"/>
      <c r="AG319" s="130"/>
      <c r="AH319" s="130"/>
      <c r="AI319" s="130"/>
      <c r="AJ319" s="130"/>
      <c r="AK319" s="135"/>
      <c r="AL319" s="135"/>
      <c r="AM319" s="130"/>
      <c r="AN319" s="130"/>
      <c r="AO319" s="130"/>
      <c r="AP319" s="130"/>
      <c r="AQ319" s="130"/>
      <c r="AR319" s="130"/>
      <c r="AS319" s="130"/>
      <c r="AT319" s="130"/>
    </row>
    <row r="320" spans="1:46">
      <c r="A320" s="129">
        <v>270</v>
      </c>
      <c r="B320" s="130" t="s">
        <v>492</v>
      </c>
      <c r="C320" s="118">
        <v>300</v>
      </c>
      <c r="D320" s="130">
        <v>25</v>
      </c>
      <c r="E320" s="130">
        <v>2.5</v>
      </c>
      <c r="F320" s="130">
        <v>1.5</v>
      </c>
      <c r="G320" s="130"/>
      <c r="H320" s="130"/>
      <c r="I320" s="130"/>
      <c r="J320" s="130"/>
      <c r="K320" s="130"/>
      <c r="L320" s="130">
        <v>0</v>
      </c>
      <c r="M320" s="132">
        <v>0</v>
      </c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3"/>
      <c r="Z320" s="134"/>
      <c r="AA320" s="130">
        <v>0</v>
      </c>
      <c r="AB320" s="130"/>
      <c r="AC320" s="130"/>
      <c r="AD320" s="130"/>
      <c r="AE320" s="130"/>
      <c r="AF320" s="130"/>
      <c r="AG320" s="130"/>
      <c r="AH320" s="130"/>
      <c r="AI320" s="130"/>
      <c r="AJ320" s="130" t="s">
        <v>215</v>
      </c>
      <c r="AK320" s="135">
        <v>0.5</v>
      </c>
      <c r="AL320" s="135"/>
      <c r="AM320" s="130"/>
      <c r="AN320" s="130"/>
      <c r="AO320" s="130"/>
      <c r="AP320" s="130"/>
      <c r="AQ320" s="130"/>
      <c r="AR320" s="130"/>
      <c r="AS320" s="130"/>
      <c r="AT320" s="130"/>
    </row>
    <row r="321" spans="1:46">
      <c r="A321" s="129">
        <v>271</v>
      </c>
      <c r="B321" s="130" t="s">
        <v>493</v>
      </c>
      <c r="C321" s="130">
        <v>200</v>
      </c>
      <c r="D321" s="130">
        <v>45</v>
      </c>
      <c r="E321" s="130">
        <v>6</v>
      </c>
      <c r="F321" s="130"/>
      <c r="G321" s="130">
        <v>1</v>
      </c>
      <c r="H321" s="130"/>
      <c r="I321" s="130"/>
      <c r="J321" s="130"/>
      <c r="K321" s="130"/>
      <c r="L321" s="130">
        <v>48</v>
      </c>
      <c r="M321" s="132">
        <v>24</v>
      </c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3"/>
      <c r="Z321" s="134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30"/>
      <c r="AK321" s="135"/>
      <c r="AL321" s="135"/>
      <c r="AM321" s="130"/>
      <c r="AN321" s="130"/>
      <c r="AO321" s="130"/>
      <c r="AP321" s="130"/>
      <c r="AQ321" s="130"/>
      <c r="AR321" s="130"/>
      <c r="AS321" s="130"/>
      <c r="AT321" s="130"/>
    </row>
    <row r="322" spans="1:46">
      <c r="A322" s="129"/>
      <c r="B322" s="130" t="s">
        <v>548</v>
      </c>
      <c r="C322" s="130"/>
      <c r="D322" s="130"/>
      <c r="E322" s="130"/>
      <c r="F322" s="130"/>
      <c r="G322" s="130"/>
      <c r="H322" s="130"/>
      <c r="I322" s="130">
        <v>50</v>
      </c>
      <c r="J322" s="130">
        <v>40</v>
      </c>
      <c r="K322" s="130">
        <v>8</v>
      </c>
      <c r="L322" s="130">
        <v>48</v>
      </c>
      <c r="M322" s="132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3"/>
      <c r="Z322" s="134"/>
      <c r="AA322" s="130">
        <v>0</v>
      </c>
      <c r="AB322" s="130"/>
      <c r="AC322" s="130"/>
      <c r="AD322" s="130"/>
      <c r="AE322" s="130"/>
      <c r="AF322" s="130"/>
      <c r="AG322" s="130"/>
      <c r="AH322" s="130"/>
      <c r="AI322" s="130"/>
      <c r="AJ322" s="130"/>
      <c r="AK322" s="135"/>
      <c r="AL322" s="135"/>
      <c r="AM322" s="130"/>
      <c r="AN322" s="130"/>
      <c r="AO322" s="130"/>
      <c r="AP322" s="130"/>
      <c r="AQ322" s="130"/>
      <c r="AR322" s="130"/>
      <c r="AS322" s="130"/>
      <c r="AT322" s="130"/>
    </row>
    <row r="323" spans="1:46">
      <c r="A323" s="129">
        <v>272</v>
      </c>
      <c r="B323" s="130" t="s">
        <v>494</v>
      </c>
      <c r="C323" s="136">
        <v>350</v>
      </c>
      <c r="D323" s="134">
        <v>3</v>
      </c>
      <c r="E323" s="130">
        <v>0.5</v>
      </c>
      <c r="F323" s="130">
        <v>0.2</v>
      </c>
      <c r="G323" s="130"/>
      <c r="H323" s="130"/>
      <c r="I323" s="130"/>
      <c r="J323" s="130"/>
      <c r="K323" s="130"/>
      <c r="L323" s="130">
        <v>0</v>
      </c>
      <c r="M323" s="132">
        <v>0</v>
      </c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3"/>
      <c r="Z323" s="134"/>
      <c r="AA323" s="130">
        <v>0</v>
      </c>
      <c r="AB323" s="130"/>
      <c r="AC323" s="130"/>
      <c r="AD323" s="130"/>
      <c r="AE323" s="130"/>
      <c r="AF323" s="130"/>
      <c r="AG323" s="130"/>
      <c r="AH323" s="130"/>
      <c r="AI323" s="130"/>
      <c r="AJ323" s="130" t="s">
        <v>211</v>
      </c>
      <c r="AK323" s="135">
        <v>0.05</v>
      </c>
      <c r="AL323" s="135"/>
      <c r="AM323" s="130"/>
      <c r="AN323" s="130"/>
      <c r="AO323" s="130"/>
      <c r="AP323" s="130"/>
      <c r="AQ323" s="130"/>
      <c r="AR323" s="130"/>
      <c r="AS323" s="130"/>
      <c r="AT323" s="130"/>
    </row>
    <row r="324" spans="1:46">
      <c r="A324" s="129">
        <v>273</v>
      </c>
      <c r="B324" s="130" t="s">
        <v>495</v>
      </c>
      <c r="C324" s="138">
        <v>775</v>
      </c>
      <c r="D324" s="134">
        <v>7</v>
      </c>
      <c r="E324" s="130">
        <v>1</v>
      </c>
      <c r="F324" s="130">
        <v>0.5</v>
      </c>
      <c r="G324" s="130"/>
      <c r="H324" s="130"/>
      <c r="I324" s="130">
        <v>3</v>
      </c>
      <c r="J324" s="130">
        <v>4</v>
      </c>
      <c r="K324" s="130"/>
      <c r="L324" s="130">
        <v>37</v>
      </c>
      <c r="M324" s="132">
        <v>4.7699999999999996</v>
      </c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3"/>
      <c r="Z324" s="134"/>
      <c r="AA324" s="130">
        <v>0</v>
      </c>
      <c r="AB324" s="130"/>
      <c r="AC324" s="130"/>
      <c r="AD324" s="130"/>
      <c r="AE324" s="130"/>
      <c r="AF324" s="130"/>
      <c r="AG324" s="130"/>
      <c r="AH324" s="130"/>
      <c r="AI324" s="130"/>
      <c r="AJ324" s="130"/>
      <c r="AK324" s="135"/>
      <c r="AL324" s="135"/>
      <c r="AM324" s="130"/>
      <c r="AN324" s="130"/>
      <c r="AO324" s="130"/>
      <c r="AP324" s="130"/>
      <c r="AQ324" s="130"/>
      <c r="AR324" s="130"/>
      <c r="AS324" s="130"/>
      <c r="AT324" s="130"/>
    </row>
    <row r="325" spans="1:46">
      <c r="A325" s="129"/>
      <c r="B325" s="130" t="s">
        <v>549</v>
      </c>
      <c r="C325" s="118"/>
      <c r="D325" s="130"/>
      <c r="E325" s="130"/>
      <c r="F325" s="130"/>
      <c r="G325" s="130"/>
      <c r="H325" s="130"/>
      <c r="I325" s="130">
        <v>10</v>
      </c>
      <c r="J325" s="130">
        <v>3</v>
      </c>
      <c r="K325" s="130"/>
      <c r="L325" s="130">
        <v>3</v>
      </c>
      <c r="M325" s="132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3"/>
      <c r="Z325" s="134"/>
      <c r="AA325" s="130">
        <v>0</v>
      </c>
      <c r="AB325" s="130"/>
      <c r="AC325" s="130"/>
      <c r="AD325" s="130"/>
      <c r="AE325" s="130"/>
      <c r="AF325" s="130"/>
      <c r="AG325" s="130"/>
      <c r="AH325" s="130"/>
      <c r="AI325" s="130"/>
      <c r="AJ325" s="130"/>
      <c r="AK325" s="135"/>
      <c r="AL325" s="135"/>
      <c r="AM325" s="130"/>
      <c r="AN325" s="130"/>
      <c r="AO325" s="130"/>
      <c r="AP325" s="130"/>
      <c r="AQ325" s="130"/>
      <c r="AR325" s="130" t="s">
        <v>496</v>
      </c>
      <c r="AS325" s="130"/>
      <c r="AT325" s="130"/>
    </row>
    <row r="326" spans="1:46">
      <c r="A326" s="129"/>
      <c r="B326" s="130" t="s">
        <v>550</v>
      </c>
      <c r="C326" s="130"/>
      <c r="D326" s="130"/>
      <c r="E326" s="130"/>
      <c r="F326" s="130"/>
      <c r="G326" s="130"/>
      <c r="H326" s="130"/>
      <c r="I326" s="130">
        <v>100</v>
      </c>
      <c r="J326" s="130">
        <v>20</v>
      </c>
      <c r="K326" s="130">
        <v>10</v>
      </c>
      <c r="L326" s="130">
        <v>30</v>
      </c>
      <c r="M326" s="132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3"/>
      <c r="Z326" s="134"/>
      <c r="AA326" s="130">
        <v>0</v>
      </c>
      <c r="AB326" s="130"/>
      <c r="AC326" s="130"/>
      <c r="AD326" s="130"/>
      <c r="AE326" s="130"/>
      <c r="AF326" s="130"/>
      <c r="AG326" s="130"/>
      <c r="AH326" s="130"/>
      <c r="AI326" s="130"/>
      <c r="AJ326" s="130"/>
      <c r="AK326" s="135"/>
      <c r="AL326" s="135"/>
      <c r="AM326" s="130"/>
      <c r="AN326" s="130"/>
      <c r="AO326" s="130"/>
      <c r="AP326" s="130"/>
      <c r="AQ326" s="130"/>
      <c r="AR326" s="130" t="s">
        <v>496</v>
      </c>
      <c r="AS326" s="130"/>
      <c r="AT326" s="130"/>
    </row>
    <row r="327" spans="1:46">
      <c r="A327" s="129">
        <v>274</v>
      </c>
      <c r="B327" s="130" t="s">
        <v>497</v>
      </c>
      <c r="C327" s="130">
        <v>300</v>
      </c>
      <c r="D327" s="130">
        <v>30</v>
      </c>
      <c r="E327" s="130">
        <v>3.5</v>
      </c>
      <c r="F327" s="130"/>
      <c r="G327" s="130">
        <v>1</v>
      </c>
      <c r="H327" s="130"/>
      <c r="I327" s="130"/>
      <c r="J327" s="130"/>
      <c r="K327" s="130"/>
      <c r="L327" s="130">
        <v>0</v>
      </c>
      <c r="M327" s="132">
        <v>0</v>
      </c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3"/>
      <c r="Z327" s="134"/>
      <c r="AA327" s="130">
        <v>0</v>
      </c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5"/>
      <c r="AL327" s="135"/>
      <c r="AM327" s="130"/>
      <c r="AN327" s="130"/>
      <c r="AO327" s="130"/>
      <c r="AP327" s="130"/>
      <c r="AQ327" s="130"/>
      <c r="AR327" s="130"/>
      <c r="AS327" s="130"/>
      <c r="AT327" s="130"/>
    </row>
    <row r="328" spans="1:46">
      <c r="A328" s="129">
        <v>275</v>
      </c>
      <c r="B328" s="130" t="s">
        <v>498</v>
      </c>
      <c r="C328" s="136">
        <v>1300</v>
      </c>
      <c r="D328" s="134">
        <v>40</v>
      </c>
      <c r="E328" s="130">
        <v>3</v>
      </c>
      <c r="F328" s="130">
        <v>1.5</v>
      </c>
      <c r="G328" s="130"/>
      <c r="H328" s="130"/>
      <c r="I328" s="130">
        <v>5</v>
      </c>
      <c r="J328" s="130">
        <v>5</v>
      </c>
      <c r="K328" s="130">
        <v>2</v>
      </c>
      <c r="L328" s="130">
        <v>14</v>
      </c>
      <c r="M328" s="132">
        <v>1.08</v>
      </c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3"/>
      <c r="Z328" s="134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5"/>
      <c r="AL328" s="135"/>
      <c r="AM328" s="130"/>
      <c r="AN328" s="130"/>
      <c r="AO328" s="130"/>
      <c r="AP328" s="130"/>
      <c r="AQ328" s="130"/>
      <c r="AR328" s="130"/>
      <c r="AS328" s="130"/>
      <c r="AT328" s="130"/>
    </row>
    <row r="329" spans="1:46">
      <c r="A329" s="129"/>
      <c r="B329" s="130" t="s">
        <v>551</v>
      </c>
      <c r="C329" s="118"/>
      <c r="D329" s="130"/>
      <c r="E329" s="130"/>
      <c r="F329" s="130"/>
      <c r="G329" s="130"/>
      <c r="H329" s="130"/>
      <c r="I329" s="130">
        <v>40</v>
      </c>
      <c r="J329" s="130">
        <v>5</v>
      </c>
      <c r="K329" s="130"/>
      <c r="L329" s="130">
        <v>5</v>
      </c>
      <c r="M329" s="132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3"/>
      <c r="Z329" s="134"/>
      <c r="AA329" s="130">
        <v>0</v>
      </c>
      <c r="AB329" s="130"/>
      <c r="AC329" s="130"/>
      <c r="AD329" s="130"/>
      <c r="AE329" s="130"/>
      <c r="AF329" s="130"/>
      <c r="AG329" s="130"/>
      <c r="AH329" s="130"/>
      <c r="AI329" s="130"/>
      <c r="AJ329" s="130"/>
      <c r="AK329" s="135"/>
      <c r="AL329" s="135"/>
      <c r="AM329" s="130"/>
      <c r="AN329" s="130"/>
      <c r="AO329" s="130"/>
      <c r="AP329" s="130"/>
      <c r="AQ329" s="130"/>
      <c r="AR329" s="130" t="s">
        <v>496</v>
      </c>
      <c r="AS329" s="130"/>
      <c r="AT329" s="130"/>
    </row>
    <row r="330" spans="1:46">
      <c r="A330" s="129"/>
      <c r="B330" s="130" t="s">
        <v>552</v>
      </c>
      <c r="C330" s="130"/>
      <c r="D330" s="130"/>
      <c r="E330" s="130"/>
      <c r="F330" s="130"/>
      <c r="G330" s="130"/>
      <c r="H330" s="130"/>
      <c r="I330" s="130">
        <v>20</v>
      </c>
      <c r="J330" s="130">
        <v>2</v>
      </c>
      <c r="K330" s="130"/>
      <c r="L330" s="130">
        <v>2</v>
      </c>
      <c r="M330" s="132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3"/>
      <c r="Z330" s="134"/>
      <c r="AA330" s="130"/>
      <c r="AB330" s="130"/>
      <c r="AC330" s="130"/>
      <c r="AD330" s="130"/>
      <c r="AE330" s="130"/>
      <c r="AF330" s="130"/>
      <c r="AG330" s="130">
        <v>8</v>
      </c>
      <c r="AH330" s="130"/>
      <c r="AI330" s="130">
        <v>1200</v>
      </c>
      <c r="AJ330" s="130" t="s">
        <v>211</v>
      </c>
      <c r="AK330" s="135"/>
      <c r="AL330" s="135"/>
      <c r="AM330" s="130"/>
      <c r="AN330" s="130"/>
      <c r="AO330" s="130"/>
      <c r="AP330" s="130"/>
      <c r="AQ330" s="130"/>
      <c r="AR330" s="130"/>
      <c r="AS330" s="130"/>
      <c r="AT330" s="130"/>
    </row>
    <row r="331" spans="1:46">
      <c r="A331" s="129">
        <v>276</v>
      </c>
      <c r="B331" s="130" t="s">
        <v>499</v>
      </c>
      <c r="C331" s="130"/>
      <c r="D331" s="130">
        <v>12</v>
      </c>
      <c r="E331" s="130">
        <v>4</v>
      </c>
      <c r="F331" s="130">
        <v>1</v>
      </c>
      <c r="G331" s="130"/>
      <c r="H331" s="130"/>
      <c r="I331" s="130"/>
      <c r="J331" s="130"/>
      <c r="K331" s="130"/>
      <c r="L331" s="130">
        <v>0</v>
      </c>
      <c r="M331" s="132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3"/>
      <c r="Z331" s="134"/>
      <c r="AA331" s="130"/>
      <c r="AB331" s="130"/>
      <c r="AC331" s="130"/>
      <c r="AD331" s="130"/>
      <c r="AE331" s="130"/>
      <c r="AF331" s="130"/>
      <c r="AG331" s="130">
        <v>11</v>
      </c>
      <c r="AH331" s="130"/>
      <c r="AI331" s="130">
        <v>1200</v>
      </c>
      <c r="AJ331" s="130" t="s">
        <v>215</v>
      </c>
      <c r="AK331" s="135"/>
      <c r="AL331" s="135"/>
      <c r="AM331" s="130"/>
      <c r="AN331" s="130"/>
      <c r="AO331" s="130"/>
      <c r="AP331" s="130"/>
      <c r="AQ331" s="130"/>
      <c r="AR331" s="130"/>
      <c r="AS331" s="130"/>
      <c r="AT331" s="130"/>
    </row>
    <row r="332" spans="1:46">
      <c r="C332" s="152"/>
    </row>
  </sheetData>
  <mergeCells count="8">
    <mergeCell ref="AG1:AI1"/>
    <mergeCell ref="AJ1:AQ1"/>
    <mergeCell ref="AR1:AS2"/>
    <mergeCell ref="A1:H1"/>
    <mergeCell ref="I1:L1"/>
    <mergeCell ref="N1:Z1"/>
    <mergeCell ref="AA1:AC1"/>
    <mergeCell ref="AD1:AF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9"/>
  <sheetViews>
    <sheetView topLeftCell="L1" workbookViewId="0">
      <selection activeCell="BE1" sqref="BE1:BO1"/>
    </sheetView>
  </sheetViews>
  <sheetFormatPr defaultColWidth="8.875" defaultRowHeight="15"/>
  <cols>
    <col min="1" max="1" width="16.5" style="63" customWidth="1"/>
    <col min="2" max="2" width="2.875" style="63" customWidth="1"/>
    <col min="3" max="3" width="16" style="63" customWidth="1"/>
    <col min="4" max="4" width="15" style="63" customWidth="1"/>
    <col min="5" max="5" width="10.125" style="63" customWidth="1"/>
    <col min="6" max="6" width="8.875" style="63"/>
    <col min="7" max="7" width="14.5" style="63" customWidth="1"/>
    <col min="8" max="8" width="8.875" style="63"/>
    <col min="9" max="9" width="16" style="63" customWidth="1"/>
    <col min="10" max="10" width="15" style="63" customWidth="1"/>
    <col min="11" max="11" width="11" style="63" customWidth="1"/>
    <col min="12" max="12" width="8.875" style="63"/>
    <col min="13" max="13" width="14.5" style="63" customWidth="1"/>
    <col min="14" max="14" width="8.875" style="63"/>
    <col min="15" max="15" width="16" style="63" customWidth="1"/>
    <col min="16" max="16" width="15" style="63" customWidth="1"/>
    <col min="17" max="17" width="11.875" style="63" customWidth="1"/>
    <col min="18" max="18" width="8.875" style="63"/>
    <col min="19" max="19" width="14.5" style="63" customWidth="1"/>
    <col min="20" max="20" width="8.875" style="63"/>
    <col min="21" max="21" width="16" style="63" customWidth="1"/>
    <col min="22" max="22" width="15" style="63" customWidth="1"/>
    <col min="23" max="23" width="10.5" style="63" customWidth="1"/>
    <col min="24" max="24" width="8.875" style="63"/>
    <col min="25" max="25" width="14.5" style="63" customWidth="1"/>
    <col min="26" max="26" width="8.875" style="63"/>
    <col min="27" max="27" width="16" style="63" customWidth="1"/>
    <col min="28" max="28" width="15" style="63" customWidth="1"/>
    <col min="29" max="30" width="8.875" style="63"/>
    <col min="31" max="31" width="14.5" style="63" customWidth="1"/>
    <col min="32" max="32" width="8.875" style="63"/>
    <col min="33" max="33" width="16" style="63" customWidth="1"/>
    <col min="34" max="34" width="15" style="63" customWidth="1"/>
    <col min="35" max="35" width="11.375" style="63" customWidth="1"/>
    <col min="36" max="36" width="8.875" style="63"/>
    <col min="37" max="37" width="14.5" style="63" customWidth="1"/>
    <col min="38" max="38" width="8.875" style="63"/>
    <col min="39" max="39" width="16" style="63" customWidth="1"/>
    <col min="40" max="40" width="15" style="63" customWidth="1"/>
    <col min="41" max="41" width="11.375" style="63" customWidth="1"/>
    <col min="42" max="42" width="8.875" style="63"/>
    <col min="43" max="43" width="14.5" style="63" customWidth="1"/>
    <col min="44" max="44" width="8.875" style="63"/>
    <col min="45" max="45" width="16" style="63" customWidth="1"/>
    <col min="46" max="46" width="15" style="63" customWidth="1"/>
    <col min="47" max="47" width="9.625" style="63" customWidth="1"/>
    <col min="48" max="48" width="8.875" style="63"/>
    <col min="49" max="49" width="14.5" style="63" customWidth="1"/>
    <col min="50" max="50" width="8.875" style="63"/>
    <col min="51" max="51" width="16" style="63" customWidth="1"/>
    <col min="52" max="52" width="15" style="63" customWidth="1"/>
    <col min="53" max="54" width="8.875" style="63"/>
    <col min="55" max="55" width="14.5" style="63" customWidth="1"/>
    <col min="56" max="56" width="8.875" style="63"/>
    <col min="57" max="57" width="16" style="63" customWidth="1"/>
    <col min="58" max="58" width="15" style="63" customWidth="1"/>
    <col min="59" max="60" width="8.875" style="63"/>
    <col min="61" max="61" width="14.5" style="63" customWidth="1"/>
    <col min="62" max="62" width="8.875" style="63"/>
    <col min="63" max="63" width="16" style="63" customWidth="1"/>
    <col min="64" max="64" width="15" style="63" customWidth="1"/>
    <col min="65" max="66" width="8.875" style="63"/>
    <col min="67" max="67" width="14.5" style="63" customWidth="1"/>
    <col min="68" max="68" width="8.875" style="63"/>
    <col min="69" max="69" width="16" style="63" customWidth="1"/>
    <col min="70" max="70" width="15" style="63" customWidth="1"/>
    <col min="71" max="72" width="8.875" style="63"/>
    <col min="73" max="73" width="14.5" style="63" customWidth="1"/>
    <col min="74" max="74" width="8.875" style="63"/>
    <col min="75" max="76" width="14.875" style="63" customWidth="1"/>
    <col min="77" max="78" width="8.875" style="63"/>
    <col min="79" max="79" width="14.625" style="63" customWidth="1"/>
    <col min="80" max="16384" width="8.875" style="63"/>
  </cols>
  <sheetData>
    <row r="1" spans="1:79" s="61" customFormat="1" ht="33.950000000000003" customHeight="1">
      <c r="A1" s="60"/>
      <c r="B1" s="60"/>
      <c r="C1" s="163" t="s">
        <v>0</v>
      </c>
      <c r="D1" s="163"/>
      <c r="E1" s="163"/>
      <c r="F1" s="163"/>
      <c r="G1" s="163"/>
      <c r="H1" s="60"/>
      <c r="I1" s="163" t="s">
        <v>1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U1" s="163" t="s">
        <v>2</v>
      </c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G1" s="163" t="s">
        <v>3</v>
      </c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51"/>
      <c r="AS1" s="164" t="s">
        <v>4</v>
      </c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E1" s="163" t="s">
        <v>5</v>
      </c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Q1" s="163" t="s">
        <v>6</v>
      </c>
      <c r="BR1" s="169"/>
      <c r="BS1" s="169"/>
      <c r="BT1" s="169"/>
      <c r="BU1" s="169"/>
      <c r="BV1" s="169"/>
      <c r="BW1" s="169"/>
      <c r="BX1" s="169"/>
      <c r="BY1" s="169"/>
      <c r="BZ1" s="169"/>
      <c r="CA1" s="169"/>
    </row>
    <row r="2" spans="1:79">
      <c r="A2" s="62"/>
      <c r="B2" s="62"/>
      <c r="D2" s="64" t="s">
        <v>89</v>
      </c>
      <c r="E2" s="65"/>
      <c r="F2" s="66"/>
      <c r="G2" s="66"/>
      <c r="H2" s="62"/>
      <c r="J2" s="64"/>
      <c r="K2" s="65"/>
      <c r="L2" s="66"/>
      <c r="M2" s="66"/>
      <c r="P2" s="64"/>
      <c r="Q2" s="65"/>
      <c r="R2" s="66"/>
      <c r="S2" s="66"/>
      <c r="V2" s="64"/>
      <c r="W2" s="65"/>
      <c r="X2" s="66"/>
      <c r="Y2" s="66"/>
      <c r="AB2" s="64"/>
      <c r="AC2" s="65"/>
      <c r="AD2" s="66"/>
      <c r="AE2" s="66"/>
      <c r="AF2" s="62"/>
      <c r="AH2" s="64"/>
      <c r="AI2" s="65"/>
      <c r="AJ2" s="66"/>
      <c r="AK2" s="66"/>
      <c r="AN2" s="64"/>
      <c r="AO2" s="65"/>
      <c r="AP2" s="66"/>
      <c r="AQ2" s="66"/>
      <c r="AT2" s="64"/>
      <c r="AU2" s="65"/>
      <c r="AV2" s="66"/>
      <c r="AW2" s="66"/>
      <c r="AZ2" s="64"/>
      <c r="BA2" s="65"/>
      <c r="BB2" s="66"/>
      <c r="BC2" s="66"/>
      <c r="BD2" s="62"/>
      <c r="BF2" s="64"/>
      <c r="BG2" s="65"/>
      <c r="BH2" s="66"/>
      <c r="BI2" s="66"/>
      <c r="BJ2" s="62"/>
      <c r="BL2" s="64"/>
      <c r="BM2" s="65"/>
      <c r="BN2" s="66"/>
      <c r="BO2" s="66"/>
      <c r="BP2" s="62"/>
      <c r="BR2" s="64"/>
      <c r="BS2" s="65"/>
      <c r="BT2" s="66"/>
      <c r="BU2" s="66"/>
    </row>
    <row r="3" spans="1:79">
      <c r="A3" s="62"/>
      <c r="B3" s="62"/>
      <c r="D3" s="64"/>
      <c r="E3" s="67"/>
      <c r="F3" s="67"/>
      <c r="G3" s="67"/>
      <c r="H3" s="62"/>
      <c r="J3" s="64"/>
      <c r="K3" s="67"/>
      <c r="L3" s="67"/>
      <c r="M3" s="67"/>
      <c r="P3" s="64"/>
      <c r="Q3" s="67"/>
      <c r="R3" s="67"/>
      <c r="S3" s="67"/>
      <c r="V3" s="64"/>
      <c r="W3" s="67"/>
      <c r="X3" s="67"/>
      <c r="Y3" s="67"/>
      <c r="AB3" s="64"/>
      <c r="AC3" s="67"/>
      <c r="AD3" s="67"/>
      <c r="AE3" s="67"/>
      <c r="AF3" s="62"/>
      <c r="AH3" s="64"/>
      <c r="AI3" s="67"/>
      <c r="AJ3" s="67"/>
      <c r="AK3" s="67"/>
      <c r="AN3" s="64"/>
      <c r="AO3" s="67"/>
      <c r="AP3" s="67"/>
      <c r="AQ3" s="67"/>
      <c r="AT3" s="64"/>
      <c r="AU3" s="67"/>
      <c r="AV3" s="67"/>
      <c r="AW3" s="67"/>
      <c r="AZ3" s="64"/>
      <c r="BA3" s="67"/>
      <c r="BB3" s="67"/>
      <c r="BC3" s="67"/>
      <c r="BD3" s="62"/>
      <c r="BF3" s="64"/>
      <c r="BG3" s="67"/>
      <c r="BH3" s="67"/>
      <c r="BI3" s="67"/>
      <c r="BJ3" s="62"/>
      <c r="BL3" s="64"/>
      <c r="BM3" s="67"/>
      <c r="BN3" s="67"/>
      <c r="BO3" s="67"/>
      <c r="BP3" s="62"/>
      <c r="BR3" s="64"/>
      <c r="BS3" s="67"/>
      <c r="BT3" s="67"/>
      <c r="BU3" s="67"/>
      <c r="BV3" s="62"/>
      <c r="BX3" s="64"/>
      <c r="BY3" s="67"/>
      <c r="BZ3" s="67"/>
      <c r="CA3" s="67"/>
    </row>
    <row r="4" spans="1:79">
      <c r="A4" s="62"/>
      <c r="B4" s="62"/>
      <c r="D4" s="68"/>
      <c r="E4" s="67"/>
      <c r="F4" s="67"/>
      <c r="G4" s="67"/>
      <c r="H4" s="62"/>
      <c r="J4" s="64"/>
      <c r="K4" s="67"/>
      <c r="L4" s="67"/>
      <c r="M4" s="67"/>
      <c r="P4" s="64"/>
      <c r="Q4" s="67"/>
      <c r="R4" s="67"/>
      <c r="S4" s="67"/>
      <c r="V4" s="64"/>
      <c r="W4" s="67"/>
      <c r="X4" s="67"/>
      <c r="Y4" s="67"/>
      <c r="AB4" s="64"/>
      <c r="AC4" s="67"/>
      <c r="AD4" s="67"/>
      <c r="AE4" s="67"/>
      <c r="AF4" s="62"/>
      <c r="AH4" s="64"/>
      <c r="AI4" s="67"/>
      <c r="AJ4" s="67"/>
      <c r="AK4" s="67"/>
      <c r="AN4" s="64"/>
      <c r="AO4" s="67"/>
      <c r="AP4" s="67"/>
      <c r="AQ4" s="67"/>
      <c r="AT4" s="64"/>
      <c r="AU4" s="67"/>
      <c r="AV4" s="67"/>
      <c r="AW4" s="67"/>
      <c r="AZ4" s="64"/>
      <c r="BA4" s="67"/>
      <c r="BB4" s="67"/>
      <c r="BC4" s="67"/>
      <c r="BD4" s="62"/>
      <c r="BF4" s="64"/>
      <c r="BG4" s="67"/>
      <c r="BH4" s="67"/>
      <c r="BI4" s="67"/>
      <c r="BJ4" s="62"/>
      <c r="BL4" s="68"/>
      <c r="BM4" s="67"/>
      <c r="BN4" s="67"/>
      <c r="BO4" s="67"/>
      <c r="BP4" s="62"/>
      <c r="BR4" s="68"/>
      <c r="BS4" s="67"/>
      <c r="BT4" s="67"/>
      <c r="BU4" s="67"/>
      <c r="BV4" s="62"/>
      <c r="BX4" s="68"/>
      <c r="BY4" s="67"/>
      <c r="BZ4" s="67"/>
      <c r="CA4" s="67"/>
    </row>
    <row r="5" spans="1:79" ht="15.75" thickBot="1">
      <c r="A5" s="62"/>
      <c r="B5" s="62"/>
      <c r="C5" s="69" t="s">
        <v>90</v>
      </c>
      <c r="D5" s="70" t="s">
        <v>91</v>
      </c>
      <c r="E5" s="70" t="s">
        <v>92</v>
      </c>
      <c r="F5" s="70" t="s">
        <v>93</v>
      </c>
      <c r="G5" s="71" t="s">
        <v>94</v>
      </c>
      <c r="H5" s="62"/>
      <c r="I5" s="72" t="s">
        <v>90</v>
      </c>
      <c r="J5" s="73" t="s">
        <v>91</v>
      </c>
      <c r="K5" s="73" t="s">
        <v>92</v>
      </c>
      <c r="L5" s="73" t="s">
        <v>93</v>
      </c>
      <c r="M5" s="74" t="s">
        <v>94</v>
      </c>
      <c r="O5" s="72" t="s">
        <v>90</v>
      </c>
      <c r="P5" s="73" t="s">
        <v>91</v>
      </c>
      <c r="Q5" s="73" t="s">
        <v>92</v>
      </c>
      <c r="R5" s="73" t="s">
        <v>93</v>
      </c>
      <c r="S5" s="74" t="s">
        <v>94</v>
      </c>
      <c r="U5" s="72" t="s">
        <v>90</v>
      </c>
      <c r="V5" s="73" t="s">
        <v>91</v>
      </c>
      <c r="W5" s="73" t="s">
        <v>92</v>
      </c>
      <c r="X5" s="73" t="s">
        <v>93</v>
      </c>
      <c r="Y5" s="74" t="s">
        <v>94</v>
      </c>
      <c r="AA5" s="72" t="s">
        <v>90</v>
      </c>
      <c r="AB5" s="73" t="s">
        <v>91</v>
      </c>
      <c r="AC5" s="73" t="s">
        <v>92</v>
      </c>
      <c r="AD5" s="73" t="s">
        <v>93</v>
      </c>
      <c r="AE5" s="74" t="s">
        <v>94</v>
      </c>
      <c r="AF5" s="62"/>
      <c r="AG5" s="72" t="s">
        <v>90</v>
      </c>
      <c r="AH5" s="73" t="s">
        <v>91</v>
      </c>
      <c r="AI5" s="73" t="s">
        <v>92</v>
      </c>
      <c r="AJ5" s="73" t="s">
        <v>93</v>
      </c>
      <c r="AK5" s="74" t="s">
        <v>94</v>
      </c>
      <c r="AM5" s="69" t="s">
        <v>90</v>
      </c>
      <c r="AN5" s="70" t="s">
        <v>91</v>
      </c>
      <c r="AO5" s="70" t="s">
        <v>92</v>
      </c>
      <c r="AP5" s="70" t="s">
        <v>93</v>
      </c>
      <c r="AQ5" s="71" t="s">
        <v>94</v>
      </c>
      <c r="AS5" s="69" t="s">
        <v>90</v>
      </c>
      <c r="AT5" s="70" t="s">
        <v>91</v>
      </c>
      <c r="AU5" s="70" t="s">
        <v>92</v>
      </c>
      <c r="AV5" s="70" t="s">
        <v>93</v>
      </c>
      <c r="AW5" s="71" t="s">
        <v>94</v>
      </c>
      <c r="AY5" s="69" t="s">
        <v>90</v>
      </c>
      <c r="AZ5" s="70" t="s">
        <v>91</v>
      </c>
      <c r="BA5" s="70" t="s">
        <v>92</v>
      </c>
      <c r="BB5" s="70" t="s">
        <v>93</v>
      </c>
      <c r="BC5" s="71" t="s">
        <v>94</v>
      </c>
      <c r="BD5" s="62"/>
      <c r="BE5" s="69" t="s">
        <v>90</v>
      </c>
      <c r="BF5" s="70" t="s">
        <v>91</v>
      </c>
      <c r="BG5" s="70" t="s">
        <v>92</v>
      </c>
      <c r="BH5" s="70" t="s">
        <v>93</v>
      </c>
      <c r="BI5" s="71" t="s">
        <v>94</v>
      </c>
      <c r="BJ5" s="62"/>
      <c r="BK5" s="69" t="s">
        <v>90</v>
      </c>
      <c r="BL5" s="70" t="s">
        <v>91</v>
      </c>
      <c r="BM5" s="70" t="s">
        <v>92</v>
      </c>
      <c r="BN5" s="70" t="s">
        <v>93</v>
      </c>
      <c r="BO5" s="71" t="s">
        <v>94</v>
      </c>
      <c r="BP5" s="62"/>
      <c r="BQ5" s="69" t="s">
        <v>90</v>
      </c>
      <c r="BR5" s="70" t="s">
        <v>91</v>
      </c>
      <c r="BS5" s="70" t="s">
        <v>92</v>
      </c>
      <c r="BT5" s="70" t="s">
        <v>93</v>
      </c>
      <c r="BU5" s="71" t="s">
        <v>94</v>
      </c>
      <c r="BV5" s="62"/>
      <c r="BW5" s="69" t="s">
        <v>90</v>
      </c>
      <c r="BX5" s="70" t="s">
        <v>91</v>
      </c>
      <c r="BY5" s="70" t="s">
        <v>92</v>
      </c>
      <c r="BZ5" s="70" t="s">
        <v>93</v>
      </c>
      <c r="CA5" s="71" t="s">
        <v>94</v>
      </c>
    </row>
    <row r="6" spans="1:79">
      <c r="A6" s="62">
        <v>2</v>
      </c>
      <c r="B6" s="62"/>
      <c r="C6" s="75" t="s">
        <v>95</v>
      </c>
      <c r="D6" s="75" t="s">
        <v>96</v>
      </c>
      <c r="E6" s="76">
        <v>2</v>
      </c>
      <c r="F6" s="77">
        <f>E6/E$25</f>
        <v>1.8691588785046728E-2</v>
      </c>
      <c r="G6" s="77">
        <f>SUM(F$5:F6)</f>
        <v>1.8691588785046728E-2</v>
      </c>
      <c r="H6" s="62">
        <v>2</v>
      </c>
      <c r="I6" s="78" t="s">
        <v>95</v>
      </c>
      <c r="J6" s="78" t="s">
        <v>96</v>
      </c>
      <c r="K6" s="79"/>
      <c r="L6" s="80">
        <f t="shared" ref="L6:L25" si="0">K6/K$25</f>
        <v>0</v>
      </c>
      <c r="M6" s="80">
        <f>SUM(L$5:L6)</f>
        <v>0</v>
      </c>
      <c r="N6" s="62">
        <v>2</v>
      </c>
      <c r="O6" s="78" t="s">
        <v>95</v>
      </c>
      <c r="P6" s="78" t="s">
        <v>96</v>
      </c>
      <c r="Q6" s="81"/>
      <c r="R6" s="80">
        <f>Q6/Q$25</f>
        <v>0</v>
      </c>
      <c r="S6" s="80">
        <f>SUM(R$5:R6)</f>
        <v>0</v>
      </c>
      <c r="T6" s="62">
        <v>2</v>
      </c>
      <c r="U6" s="78" t="s">
        <v>95</v>
      </c>
      <c r="V6" s="78" t="s">
        <v>96</v>
      </c>
      <c r="W6" s="79"/>
      <c r="X6" s="80">
        <f>W6/W$25</f>
        <v>0</v>
      </c>
      <c r="Y6" s="80">
        <f>SUM(X$5:X6)</f>
        <v>0</v>
      </c>
      <c r="Z6" s="62">
        <v>2</v>
      </c>
      <c r="AA6" s="82" t="s">
        <v>95</v>
      </c>
      <c r="AB6" s="82" t="s">
        <v>96</v>
      </c>
      <c r="AC6" s="79">
        <v>1</v>
      </c>
      <c r="AD6" s="80">
        <f>AC6/AC$25</f>
        <v>9.3457943925233638E-3</v>
      </c>
      <c r="AE6" s="80">
        <f>SUM(AD$5:AD6)</f>
        <v>9.3457943925233638E-3</v>
      </c>
      <c r="AF6" s="62">
        <v>2</v>
      </c>
      <c r="AG6" s="83" t="s">
        <v>95</v>
      </c>
      <c r="AH6" s="83" t="s">
        <v>96</v>
      </c>
      <c r="AI6" s="84"/>
      <c r="AJ6" s="85">
        <f>AI6/AI$25</f>
        <v>0</v>
      </c>
      <c r="AK6" s="85">
        <f>SUM(AJ$5:AJ6)</f>
        <v>0</v>
      </c>
      <c r="AL6" s="62">
        <v>2</v>
      </c>
      <c r="AM6" s="86" t="s">
        <v>95</v>
      </c>
      <c r="AN6" s="86" t="s">
        <v>96</v>
      </c>
      <c r="AO6" s="76">
        <v>11</v>
      </c>
      <c r="AP6" s="87">
        <f t="shared" ref="AP6:AP23" si="1">AO6/AO$25</f>
        <v>9.166666666666666E-2</v>
      </c>
      <c r="AQ6" s="87">
        <f>SUM(AP$5:AP6)</f>
        <v>9.166666666666666E-2</v>
      </c>
      <c r="AR6" s="62">
        <v>2</v>
      </c>
      <c r="AS6" s="86" t="s">
        <v>95</v>
      </c>
      <c r="AT6" s="86" t="s">
        <v>96</v>
      </c>
      <c r="AU6" s="76">
        <v>2</v>
      </c>
      <c r="AV6" s="87">
        <f t="shared" ref="AV6:AV23" si="2">AU6/AU$25</f>
        <v>1.8691588785046728E-2</v>
      </c>
      <c r="AW6" s="87">
        <f>SUM(AV$5:AV6)</f>
        <v>1.8691588785046728E-2</v>
      </c>
      <c r="AX6" s="62">
        <v>2</v>
      </c>
      <c r="AY6" s="75" t="s">
        <v>95</v>
      </c>
      <c r="AZ6" s="75" t="s">
        <v>96</v>
      </c>
      <c r="BA6" s="88">
        <v>6</v>
      </c>
      <c r="BB6" s="77">
        <f t="shared" ref="BB6:BB23" si="3">BA6/BA$25</f>
        <v>4.878048780487805E-2</v>
      </c>
      <c r="BC6" s="77">
        <f>SUM(BB$5:BB6)</f>
        <v>4.878048780487805E-2</v>
      </c>
      <c r="BD6" s="62">
        <v>2</v>
      </c>
      <c r="BE6" s="75" t="s">
        <v>95</v>
      </c>
      <c r="BF6" s="75" t="s">
        <v>96</v>
      </c>
      <c r="BG6" s="89">
        <v>1</v>
      </c>
      <c r="BH6" s="77">
        <f>BG6/BG$25</f>
        <v>8.771929824561403E-3</v>
      </c>
      <c r="BI6" s="77">
        <f>SUM(BH$5:BH6)</f>
        <v>8.771929824561403E-3</v>
      </c>
      <c r="BJ6" s="62">
        <v>2</v>
      </c>
      <c r="BK6" s="75" t="s">
        <v>95</v>
      </c>
      <c r="BL6" s="75" t="s">
        <v>96</v>
      </c>
      <c r="BM6" s="89">
        <v>3</v>
      </c>
      <c r="BN6" s="77">
        <f>BM6/BM$25</f>
        <v>2.6548672566371681E-2</v>
      </c>
      <c r="BO6" s="77">
        <f>SUM(BN$5:BN6)</f>
        <v>2.6548672566371681E-2</v>
      </c>
      <c r="BP6" s="62">
        <v>2</v>
      </c>
      <c r="BQ6" s="75" t="s">
        <v>95</v>
      </c>
      <c r="BR6" s="75" t="s">
        <v>96</v>
      </c>
      <c r="BS6" s="89">
        <v>5</v>
      </c>
      <c r="BT6" s="77">
        <f>BS6/BS$25</f>
        <v>4.6296296296296294E-2</v>
      </c>
      <c r="BU6" s="77">
        <f>SUM(BT$5:BT6)</f>
        <v>4.6296296296296294E-2</v>
      </c>
      <c r="BV6" s="62">
        <v>2</v>
      </c>
      <c r="BW6" s="75" t="s">
        <v>95</v>
      </c>
      <c r="BX6" s="75" t="s">
        <v>96</v>
      </c>
      <c r="BY6" s="89"/>
      <c r="BZ6" s="77">
        <f>BY6/BY$25</f>
        <v>0</v>
      </c>
      <c r="CA6" s="77">
        <f>SUM(BZ$5:BZ6)</f>
        <v>0</v>
      </c>
    </row>
    <row r="7" spans="1:79">
      <c r="A7" s="62">
        <v>4</v>
      </c>
      <c r="B7" s="62"/>
      <c r="C7" s="75" t="s">
        <v>97</v>
      </c>
      <c r="D7" s="75" t="s">
        <v>98</v>
      </c>
      <c r="E7" s="76">
        <v>2</v>
      </c>
      <c r="F7" s="77">
        <f t="shared" ref="F7:F25" si="4">E7/E$25</f>
        <v>1.8691588785046728E-2</v>
      </c>
      <c r="G7" s="77">
        <f>SUM(F$5:F7)</f>
        <v>3.7383177570093455E-2</v>
      </c>
      <c r="H7" s="62">
        <v>4</v>
      </c>
      <c r="I7" s="75" t="s">
        <v>97</v>
      </c>
      <c r="J7" s="75" t="s">
        <v>98</v>
      </c>
      <c r="K7" s="76"/>
      <c r="L7" s="77">
        <f t="shared" si="0"/>
        <v>0</v>
      </c>
      <c r="M7" s="77">
        <f>SUM(L$5:L7)</f>
        <v>0</v>
      </c>
      <c r="N7" s="62">
        <v>4</v>
      </c>
      <c r="O7" s="75" t="s">
        <v>97</v>
      </c>
      <c r="P7" s="75" t="s">
        <v>98</v>
      </c>
      <c r="Q7" s="88"/>
      <c r="R7" s="77">
        <f t="shared" ref="R7:R25" si="5">Q7/Q$25</f>
        <v>0</v>
      </c>
      <c r="S7" s="77">
        <f>SUM(R$5:R7)</f>
        <v>0</v>
      </c>
      <c r="T7" s="62">
        <v>4</v>
      </c>
      <c r="U7" s="75" t="s">
        <v>97</v>
      </c>
      <c r="V7" s="75" t="s">
        <v>98</v>
      </c>
      <c r="W7" s="76"/>
      <c r="X7" s="77">
        <f t="shared" ref="X7:X25" si="6">W7/W$25</f>
        <v>0</v>
      </c>
      <c r="Y7" s="77">
        <f>SUM(X$5:X7)</f>
        <v>0</v>
      </c>
      <c r="Z7" s="62">
        <v>4</v>
      </c>
      <c r="AA7" s="75" t="s">
        <v>97</v>
      </c>
      <c r="AB7" s="75" t="s">
        <v>98</v>
      </c>
      <c r="AC7" s="76"/>
      <c r="AD7" s="77">
        <f t="shared" ref="AD7:AD25" si="7">AC7/AC$25</f>
        <v>0</v>
      </c>
      <c r="AE7" s="77">
        <f>SUM(AD$5:AD7)</f>
        <v>9.3457943925233638E-3</v>
      </c>
      <c r="AF7" s="62">
        <v>4</v>
      </c>
      <c r="AG7" s="75" t="s">
        <v>97</v>
      </c>
      <c r="AH7" s="75" t="s">
        <v>98</v>
      </c>
      <c r="AI7" s="76"/>
      <c r="AJ7" s="77">
        <f t="shared" ref="AJ7:AJ25" si="8">AI7/AI$25</f>
        <v>0</v>
      </c>
      <c r="AK7" s="77">
        <f>SUM(AJ$5:AJ7)</f>
        <v>0</v>
      </c>
      <c r="AL7" s="62">
        <v>4</v>
      </c>
      <c r="AM7" s="86" t="s">
        <v>97</v>
      </c>
      <c r="AN7" s="86" t="s">
        <v>98</v>
      </c>
      <c r="AO7" s="76"/>
      <c r="AP7" s="87">
        <f t="shared" si="1"/>
        <v>0</v>
      </c>
      <c r="AQ7" s="87">
        <f>SUM(AP$5:AP7)</f>
        <v>9.166666666666666E-2</v>
      </c>
      <c r="AR7" s="62">
        <v>4</v>
      </c>
      <c r="AS7" s="86" t="s">
        <v>97</v>
      </c>
      <c r="AT7" s="86" t="s">
        <v>98</v>
      </c>
      <c r="AU7" s="76"/>
      <c r="AV7" s="87">
        <f t="shared" si="2"/>
        <v>0</v>
      </c>
      <c r="AW7" s="87">
        <f>SUM(AV$5:AV7)</f>
        <v>1.8691588785046728E-2</v>
      </c>
      <c r="AX7" s="62">
        <v>4</v>
      </c>
      <c r="AY7" s="75" t="s">
        <v>97</v>
      </c>
      <c r="AZ7" s="75" t="s">
        <v>98</v>
      </c>
      <c r="BA7" s="88"/>
      <c r="BB7" s="77">
        <f t="shared" si="3"/>
        <v>0</v>
      </c>
      <c r="BC7" s="77">
        <f>SUM(BB$5:BB7)</f>
        <v>4.878048780487805E-2</v>
      </c>
      <c r="BD7" s="62">
        <v>4</v>
      </c>
      <c r="BE7" s="75" t="s">
        <v>97</v>
      </c>
      <c r="BF7" s="75" t="s">
        <v>98</v>
      </c>
      <c r="BG7" s="89">
        <v>1</v>
      </c>
      <c r="BH7" s="77">
        <f t="shared" ref="BH7:BH25" si="9">BG7/BG$25</f>
        <v>8.771929824561403E-3</v>
      </c>
      <c r="BI7" s="77">
        <f>SUM(BH$5:BH7)</f>
        <v>1.7543859649122806E-2</v>
      </c>
      <c r="BJ7" s="62">
        <v>4</v>
      </c>
      <c r="BK7" s="75" t="s">
        <v>97</v>
      </c>
      <c r="BL7" s="75" t="s">
        <v>98</v>
      </c>
      <c r="BM7" s="89"/>
      <c r="BN7" s="77">
        <f t="shared" ref="BN7:BN25" si="10">BM7/BM$25</f>
        <v>0</v>
      </c>
      <c r="BO7" s="77">
        <f>SUM(BN$5:BN7)</f>
        <v>2.6548672566371681E-2</v>
      </c>
      <c r="BP7" s="62">
        <v>4</v>
      </c>
      <c r="BQ7" s="75" t="s">
        <v>97</v>
      </c>
      <c r="BR7" s="75" t="s">
        <v>98</v>
      </c>
      <c r="BS7" s="89"/>
      <c r="BT7" s="77">
        <f t="shared" ref="BT7:BT25" si="11">BS7/BS$25</f>
        <v>0</v>
      </c>
      <c r="BU7" s="77">
        <f>SUM(BT$5:BT7)</f>
        <v>4.6296296296296294E-2</v>
      </c>
      <c r="BV7" s="62">
        <v>4</v>
      </c>
      <c r="BW7" s="75" t="s">
        <v>97</v>
      </c>
      <c r="BX7" s="75" t="s">
        <v>98</v>
      </c>
      <c r="BY7" s="89"/>
      <c r="BZ7" s="77">
        <f t="shared" ref="BZ7:BZ23" si="12">BY7/BY$25</f>
        <v>0</v>
      </c>
      <c r="CA7" s="77">
        <f>SUM(BZ$5:BZ7)</f>
        <v>0</v>
      </c>
    </row>
    <row r="8" spans="1:79">
      <c r="A8" s="62">
        <v>5.7</v>
      </c>
      <c r="B8" s="62"/>
      <c r="C8" s="75" t="s">
        <v>99</v>
      </c>
      <c r="D8" s="75" t="s">
        <v>100</v>
      </c>
      <c r="E8" s="76"/>
      <c r="F8" s="77">
        <f t="shared" si="4"/>
        <v>0</v>
      </c>
      <c r="G8" s="77">
        <f>SUM(F$5:F8)</f>
        <v>3.7383177570093455E-2</v>
      </c>
      <c r="H8" s="62">
        <v>5.7</v>
      </c>
      <c r="I8" s="75" t="s">
        <v>99</v>
      </c>
      <c r="J8" s="75" t="s">
        <v>100</v>
      </c>
      <c r="K8" s="76"/>
      <c r="L8" s="77">
        <f t="shared" si="0"/>
        <v>0</v>
      </c>
      <c r="M8" s="77">
        <f>SUM(L$5:L8)</f>
        <v>0</v>
      </c>
      <c r="N8" s="62">
        <v>5.7</v>
      </c>
      <c r="O8" s="75" t="s">
        <v>99</v>
      </c>
      <c r="P8" s="75" t="s">
        <v>100</v>
      </c>
      <c r="Q8" s="88"/>
      <c r="R8" s="77">
        <f t="shared" si="5"/>
        <v>0</v>
      </c>
      <c r="S8" s="77">
        <f>SUM(R$5:R8)</f>
        <v>0</v>
      </c>
      <c r="T8" s="62">
        <v>5.7</v>
      </c>
      <c r="U8" s="75" t="s">
        <v>99</v>
      </c>
      <c r="V8" s="75" t="s">
        <v>100</v>
      </c>
      <c r="W8" s="76"/>
      <c r="X8" s="77">
        <f t="shared" si="6"/>
        <v>0</v>
      </c>
      <c r="Y8" s="77">
        <f>SUM(X$5:X8)</f>
        <v>0</v>
      </c>
      <c r="Z8" s="62">
        <v>5.7</v>
      </c>
      <c r="AA8" s="75" t="s">
        <v>99</v>
      </c>
      <c r="AB8" s="75" t="s">
        <v>100</v>
      </c>
      <c r="AC8" s="76">
        <v>1</v>
      </c>
      <c r="AD8" s="77">
        <f t="shared" si="7"/>
        <v>9.3457943925233638E-3</v>
      </c>
      <c r="AE8" s="77">
        <f>SUM(AD$5:AD8)</f>
        <v>1.8691588785046728E-2</v>
      </c>
      <c r="AF8" s="62">
        <v>5.7</v>
      </c>
      <c r="AG8" s="75" t="s">
        <v>99</v>
      </c>
      <c r="AH8" s="75" t="s">
        <v>100</v>
      </c>
      <c r="AI8" s="76">
        <v>1</v>
      </c>
      <c r="AJ8" s="77">
        <f t="shared" si="8"/>
        <v>8.4033613445378148E-3</v>
      </c>
      <c r="AK8" s="77">
        <f>SUM(AJ$5:AJ8)</f>
        <v>8.4033613445378148E-3</v>
      </c>
      <c r="AL8" s="62">
        <v>5.7</v>
      </c>
      <c r="AM8" s="86" t="s">
        <v>99</v>
      </c>
      <c r="AN8" s="86" t="s">
        <v>100</v>
      </c>
      <c r="AO8" s="76"/>
      <c r="AP8" s="87">
        <f t="shared" si="1"/>
        <v>0</v>
      </c>
      <c r="AQ8" s="87">
        <f>SUM(AP$5:AP8)</f>
        <v>9.166666666666666E-2</v>
      </c>
      <c r="AR8" s="62">
        <v>5.7</v>
      </c>
      <c r="AS8" s="86" t="s">
        <v>99</v>
      </c>
      <c r="AT8" s="86" t="s">
        <v>100</v>
      </c>
      <c r="AU8" s="76">
        <v>1</v>
      </c>
      <c r="AV8" s="87">
        <f t="shared" si="2"/>
        <v>9.3457943925233638E-3</v>
      </c>
      <c r="AW8" s="87">
        <f>SUM(AV$5:AV8)</f>
        <v>2.803738317757009E-2</v>
      </c>
      <c r="AX8" s="62">
        <v>5.7</v>
      </c>
      <c r="AY8" s="75" t="s">
        <v>99</v>
      </c>
      <c r="AZ8" s="75" t="s">
        <v>100</v>
      </c>
      <c r="BA8" s="88">
        <v>1</v>
      </c>
      <c r="BB8" s="77">
        <f t="shared" si="3"/>
        <v>8.130081300813009E-3</v>
      </c>
      <c r="BC8" s="77">
        <f>SUM(BB$5:BB8)</f>
        <v>5.6910569105691061E-2</v>
      </c>
      <c r="BD8" s="62">
        <v>5.7</v>
      </c>
      <c r="BE8" s="75" t="s">
        <v>99</v>
      </c>
      <c r="BF8" s="75" t="s">
        <v>100</v>
      </c>
      <c r="BG8" s="89"/>
      <c r="BH8" s="77">
        <f t="shared" si="9"/>
        <v>0</v>
      </c>
      <c r="BI8" s="77">
        <f>SUM(BH$5:BH8)</f>
        <v>1.7543859649122806E-2</v>
      </c>
      <c r="BJ8" s="62">
        <v>5.7</v>
      </c>
      <c r="BK8" s="75" t="s">
        <v>99</v>
      </c>
      <c r="BL8" s="75" t="s">
        <v>100</v>
      </c>
      <c r="BM8" s="89"/>
      <c r="BN8" s="77">
        <f t="shared" si="10"/>
        <v>0</v>
      </c>
      <c r="BO8" s="77">
        <f>SUM(BN$5:BN8)</f>
        <v>2.6548672566371681E-2</v>
      </c>
      <c r="BP8" s="62">
        <v>5.7</v>
      </c>
      <c r="BQ8" s="75" t="s">
        <v>99</v>
      </c>
      <c r="BR8" s="75" t="s">
        <v>100</v>
      </c>
      <c r="BS8" s="89"/>
      <c r="BT8" s="77">
        <f t="shared" si="11"/>
        <v>0</v>
      </c>
      <c r="BU8" s="77">
        <f>SUM(BT$5:BT8)</f>
        <v>4.6296296296296294E-2</v>
      </c>
      <c r="BV8" s="62">
        <v>5.7</v>
      </c>
      <c r="BW8" s="75" t="s">
        <v>99</v>
      </c>
      <c r="BX8" s="75" t="s">
        <v>100</v>
      </c>
      <c r="BY8" s="89"/>
      <c r="BZ8" s="77">
        <f t="shared" si="12"/>
        <v>0</v>
      </c>
      <c r="CA8" s="77">
        <f>SUM(BZ$5:BZ8)</f>
        <v>0</v>
      </c>
    </row>
    <row r="9" spans="1:79">
      <c r="A9" s="62">
        <v>8</v>
      </c>
      <c r="B9" s="62"/>
      <c r="C9" s="75" t="s">
        <v>99</v>
      </c>
      <c r="D9" s="75" t="s">
        <v>101</v>
      </c>
      <c r="E9" s="76"/>
      <c r="F9" s="77">
        <f t="shared" si="4"/>
        <v>0</v>
      </c>
      <c r="G9" s="77">
        <f>SUM(F$5:F9)</f>
        <v>3.7383177570093455E-2</v>
      </c>
      <c r="H9" s="62">
        <v>8</v>
      </c>
      <c r="I9" s="75" t="s">
        <v>99</v>
      </c>
      <c r="J9" s="75" t="s">
        <v>101</v>
      </c>
      <c r="K9" s="76"/>
      <c r="L9" s="77">
        <f t="shared" si="0"/>
        <v>0</v>
      </c>
      <c r="M9" s="77">
        <f>SUM(L$5:L9)</f>
        <v>0</v>
      </c>
      <c r="N9" s="62">
        <v>8</v>
      </c>
      <c r="O9" s="75" t="s">
        <v>99</v>
      </c>
      <c r="P9" s="75" t="s">
        <v>101</v>
      </c>
      <c r="Q9" s="88">
        <v>1</v>
      </c>
      <c r="R9" s="77">
        <f t="shared" si="5"/>
        <v>9.3457943925233638E-3</v>
      </c>
      <c r="S9" s="77">
        <f>SUM(R$5:R9)</f>
        <v>9.3457943925233638E-3</v>
      </c>
      <c r="T9" s="62">
        <v>8</v>
      </c>
      <c r="U9" s="75" t="s">
        <v>99</v>
      </c>
      <c r="V9" s="75" t="s">
        <v>101</v>
      </c>
      <c r="W9" s="76"/>
      <c r="X9" s="77">
        <f t="shared" si="6"/>
        <v>0</v>
      </c>
      <c r="Y9" s="77">
        <f>SUM(X$5:X9)</f>
        <v>0</v>
      </c>
      <c r="Z9" s="62">
        <v>8</v>
      </c>
      <c r="AA9" s="75" t="s">
        <v>99</v>
      </c>
      <c r="AB9" s="75" t="s">
        <v>101</v>
      </c>
      <c r="AC9" s="76"/>
      <c r="AD9" s="77">
        <f t="shared" si="7"/>
        <v>0</v>
      </c>
      <c r="AE9" s="77">
        <f>SUM(AD$5:AD9)</f>
        <v>1.8691588785046728E-2</v>
      </c>
      <c r="AF9" s="62">
        <v>8</v>
      </c>
      <c r="AG9" s="75" t="s">
        <v>99</v>
      </c>
      <c r="AH9" s="75" t="s">
        <v>101</v>
      </c>
      <c r="AI9" s="76"/>
      <c r="AJ9" s="77">
        <f t="shared" si="8"/>
        <v>0</v>
      </c>
      <c r="AK9" s="77">
        <f>SUM(AJ$5:AJ9)</f>
        <v>8.4033613445378148E-3</v>
      </c>
      <c r="AL9" s="62">
        <v>8</v>
      </c>
      <c r="AM9" s="86" t="s">
        <v>99</v>
      </c>
      <c r="AN9" s="86" t="s">
        <v>101</v>
      </c>
      <c r="AO9" s="76">
        <v>1</v>
      </c>
      <c r="AP9" s="87">
        <f t="shared" si="1"/>
        <v>8.3333333333333332E-3</v>
      </c>
      <c r="AQ9" s="87">
        <f>SUM(AP$5:AP9)</f>
        <v>9.9999999999999992E-2</v>
      </c>
      <c r="AR9" s="62">
        <v>8</v>
      </c>
      <c r="AS9" s="86" t="s">
        <v>99</v>
      </c>
      <c r="AT9" s="86" t="s">
        <v>101</v>
      </c>
      <c r="AU9" s="76">
        <v>3</v>
      </c>
      <c r="AV9" s="87">
        <f t="shared" si="2"/>
        <v>2.8037383177570093E-2</v>
      </c>
      <c r="AW9" s="87">
        <f>SUM(AV$5:AV9)</f>
        <v>5.6074766355140179E-2</v>
      </c>
      <c r="AX9" s="62">
        <v>8</v>
      </c>
      <c r="AY9" s="75" t="s">
        <v>99</v>
      </c>
      <c r="AZ9" s="75" t="s">
        <v>101</v>
      </c>
      <c r="BA9" s="88">
        <v>1</v>
      </c>
      <c r="BB9" s="77">
        <f t="shared" si="3"/>
        <v>8.130081300813009E-3</v>
      </c>
      <c r="BC9" s="77">
        <f>SUM(BB$5:BB9)</f>
        <v>6.5040650406504072E-2</v>
      </c>
      <c r="BD9" s="62">
        <v>8</v>
      </c>
      <c r="BE9" s="75" t="s">
        <v>99</v>
      </c>
      <c r="BF9" s="75" t="s">
        <v>101</v>
      </c>
      <c r="BG9" s="89">
        <v>1</v>
      </c>
      <c r="BH9" s="77">
        <f t="shared" si="9"/>
        <v>8.771929824561403E-3</v>
      </c>
      <c r="BI9" s="77">
        <f>SUM(BH$5:BH9)</f>
        <v>2.6315789473684209E-2</v>
      </c>
      <c r="BJ9" s="62">
        <v>8</v>
      </c>
      <c r="BK9" s="75" t="s">
        <v>99</v>
      </c>
      <c r="BL9" s="75" t="s">
        <v>101</v>
      </c>
      <c r="BM9" s="89"/>
      <c r="BN9" s="77">
        <f t="shared" si="10"/>
        <v>0</v>
      </c>
      <c r="BO9" s="77">
        <f>SUM(BN$5:BN9)</f>
        <v>2.6548672566371681E-2</v>
      </c>
      <c r="BP9" s="62">
        <v>8</v>
      </c>
      <c r="BQ9" s="75" t="s">
        <v>99</v>
      </c>
      <c r="BR9" s="75" t="s">
        <v>101</v>
      </c>
      <c r="BS9" s="89">
        <v>2</v>
      </c>
      <c r="BT9" s="77">
        <f t="shared" si="11"/>
        <v>1.8518518518518517E-2</v>
      </c>
      <c r="BU9" s="77">
        <f>SUM(BT$5:BT9)</f>
        <v>6.4814814814814811E-2</v>
      </c>
      <c r="BV9" s="62">
        <v>8</v>
      </c>
      <c r="BW9" s="75" t="s">
        <v>99</v>
      </c>
      <c r="BX9" s="75" t="s">
        <v>101</v>
      </c>
      <c r="BY9" s="89">
        <v>2</v>
      </c>
      <c r="BZ9" s="77">
        <f t="shared" si="12"/>
        <v>1.7857142857142856E-2</v>
      </c>
      <c r="CA9" s="77">
        <f>SUM(BZ$5:BZ9)</f>
        <v>1.7857142857142856E-2</v>
      </c>
    </row>
    <row r="10" spans="1:79">
      <c r="A10" s="63">
        <v>11.3</v>
      </c>
      <c r="B10" s="62"/>
      <c r="C10" s="75" t="s">
        <v>102</v>
      </c>
      <c r="D10" s="75" t="s">
        <v>103</v>
      </c>
      <c r="E10" s="76"/>
      <c r="F10" s="77">
        <f t="shared" si="4"/>
        <v>0</v>
      </c>
      <c r="G10" s="77">
        <f>SUM(F$5:F10)</f>
        <v>3.7383177570093455E-2</v>
      </c>
      <c r="H10" s="63">
        <v>11.3</v>
      </c>
      <c r="I10" s="75" t="s">
        <v>102</v>
      </c>
      <c r="J10" s="75" t="s">
        <v>103</v>
      </c>
      <c r="K10" s="76">
        <v>1</v>
      </c>
      <c r="L10" s="77">
        <f t="shared" si="0"/>
        <v>9.2592592592592587E-3</v>
      </c>
      <c r="M10" s="77">
        <f>SUM(L$5:L10)</f>
        <v>9.2592592592592587E-3</v>
      </c>
      <c r="N10" s="63">
        <v>11.3</v>
      </c>
      <c r="O10" s="75" t="s">
        <v>102</v>
      </c>
      <c r="P10" s="75" t="s">
        <v>103</v>
      </c>
      <c r="Q10" s="88">
        <v>1</v>
      </c>
      <c r="R10" s="77">
        <f t="shared" si="5"/>
        <v>9.3457943925233638E-3</v>
      </c>
      <c r="S10" s="77">
        <f>SUM(R$5:R10)</f>
        <v>1.8691588785046728E-2</v>
      </c>
      <c r="T10" s="63">
        <v>11.3</v>
      </c>
      <c r="U10" s="75" t="s">
        <v>102</v>
      </c>
      <c r="V10" s="75" t="s">
        <v>103</v>
      </c>
      <c r="W10" s="90">
        <v>1</v>
      </c>
      <c r="X10" s="77">
        <f t="shared" si="6"/>
        <v>8.6206896551724137E-3</v>
      </c>
      <c r="Y10" s="77">
        <f>SUM(X$5:X10)</f>
        <v>8.6206896551724137E-3</v>
      </c>
      <c r="Z10" s="63">
        <v>11.3</v>
      </c>
      <c r="AA10" s="75" t="s">
        <v>102</v>
      </c>
      <c r="AB10" s="75" t="s">
        <v>103</v>
      </c>
      <c r="AC10" s="90"/>
      <c r="AD10" s="77">
        <f t="shared" si="7"/>
        <v>0</v>
      </c>
      <c r="AE10" s="77">
        <f>SUM(AD$5:AD10)</f>
        <v>1.8691588785046728E-2</v>
      </c>
      <c r="AF10" s="63">
        <v>11.3</v>
      </c>
      <c r="AG10" s="75" t="s">
        <v>102</v>
      </c>
      <c r="AH10" s="75" t="s">
        <v>103</v>
      </c>
      <c r="AI10" s="90"/>
      <c r="AJ10" s="77">
        <f t="shared" si="8"/>
        <v>0</v>
      </c>
      <c r="AK10" s="77">
        <f>SUM(AJ$5:AJ10)</f>
        <v>8.4033613445378148E-3</v>
      </c>
      <c r="AL10" s="63">
        <v>11.3</v>
      </c>
      <c r="AM10" s="86" t="s">
        <v>102</v>
      </c>
      <c r="AN10" s="86" t="s">
        <v>103</v>
      </c>
      <c r="AO10" s="90">
        <v>1</v>
      </c>
      <c r="AP10" s="87">
        <f t="shared" si="1"/>
        <v>8.3333333333333332E-3</v>
      </c>
      <c r="AQ10" s="87">
        <f>SUM(AP$5:AP10)</f>
        <v>0.10833333333333332</v>
      </c>
      <c r="AR10" s="63">
        <v>11.3</v>
      </c>
      <c r="AS10" s="86" t="s">
        <v>102</v>
      </c>
      <c r="AT10" s="86" t="s">
        <v>103</v>
      </c>
      <c r="AU10" s="90">
        <v>2</v>
      </c>
      <c r="AV10" s="87">
        <f t="shared" si="2"/>
        <v>1.8691588785046728E-2</v>
      </c>
      <c r="AW10" s="87">
        <f>SUM(AV$5:AV10)</f>
        <v>7.476635514018691E-2</v>
      </c>
      <c r="AX10" s="63">
        <v>11.3</v>
      </c>
      <c r="AY10" s="75" t="s">
        <v>102</v>
      </c>
      <c r="AZ10" s="75" t="s">
        <v>103</v>
      </c>
      <c r="BA10" s="88">
        <v>4</v>
      </c>
      <c r="BB10" s="77">
        <f t="shared" si="3"/>
        <v>3.2520325203252036E-2</v>
      </c>
      <c r="BC10" s="77">
        <f>SUM(BB$5:BB10)</f>
        <v>9.7560975609756101E-2</v>
      </c>
      <c r="BD10" s="63">
        <v>11.3</v>
      </c>
      <c r="BE10" s="75" t="s">
        <v>102</v>
      </c>
      <c r="BF10" s="75" t="s">
        <v>103</v>
      </c>
      <c r="BG10" s="89"/>
      <c r="BH10" s="77">
        <f t="shared" si="9"/>
        <v>0</v>
      </c>
      <c r="BI10" s="77">
        <f>SUM(BH$5:BH10)</f>
        <v>2.6315789473684209E-2</v>
      </c>
      <c r="BJ10" s="63">
        <v>11.3</v>
      </c>
      <c r="BK10" s="75" t="s">
        <v>102</v>
      </c>
      <c r="BL10" s="75" t="s">
        <v>103</v>
      </c>
      <c r="BM10" s="89">
        <v>1</v>
      </c>
      <c r="BN10" s="77">
        <f t="shared" si="10"/>
        <v>8.8495575221238937E-3</v>
      </c>
      <c r="BO10" s="77">
        <f>SUM(BN$5:BN10)</f>
        <v>3.5398230088495575E-2</v>
      </c>
      <c r="BP10" s="63">
        <v>11.3</v>
      </c>
      <c r="BQ10" s="75" t="s">
        <v>102</v>
      </c>
      <c r="BR10" s="75" t="s">
        <v>103</v>
      </c>
      <c r="BS10" s="89">
        <v>1</v>
      </c>
      <c r="BT10" s="77">
        <f t="shared" si="11"/>
        <v>9.2592592592592587E-3</v>
      </c>
      <c r="BU10" s="77">
        <f>SUM(BT$5:BT10)</f>
        <v>7.407407407407407E-2</v>
      </c>
      <c r="BV10" s="63">
        <v>11.3</v>
      </c>
      <c r="BW10" s="75" t="s">
        <v>102</v>
      </c>
      <c r="BX10" s="75" t="s">
        <v>103</v>
      </c>
      <c r="BY10" s="89">
        <v>1</v>
      </c>
      <c r="BZ10" s="77">
        <f t="shared" si="12"/>
        <v>8.9285714285714281E-3</v>
      </c>
      <c r="CA10" s="77">
        <f>SUM(BZ$5:BZ10)</f>
        <v>2.6785714285714284E-2</v>
      </c>
    </row>
    <row r="11" spans="1:79">
      <c r="A11" s="63">
        <v>16</v>
      </c>
      <c r="B11" s="62"/>
      <c r="C11" s="75" t="s">
        <v>102</v>
      </c>
      <c r="D11" s="75" t="s">
        <v>104</v>
      </c>
      <c r="E11" s="76">
        <v>3</v>
      </c>
      <c r="F11" s="77">
        <f t="shared" si="4"/>
        <v>2.8037383177570093E-2</v>
      </c>
      <c r="G11" s="77">
        <f>SUM(F$5:F11)</f>
        <v>6.5420560747663545E-2</v>
      </c>
      <c r="H11" s="63">
        <v>16</v>
      </c>
      <c r="I11" s="75" t="s">
        <v>102</v>
      </c>
      <c r="J11" s="75" t="s">
        <v>104</v>
      </c>
      <c r="K11" s="76">
        <v>4</v>
      </c>
      <c r="L11" s="77">
        <f t="shared" si="0"/>
        <v>3.7037037037037035E-2</v>
      </c>
      <c r="M11" s="91">
        <f>SUM(L$5:L11)</f>
        <v>4.6296296296296294E-2</v>
      </c>
      <c r="N11" s="63">
        <v>16</v>
      </c>
      <c r="O11" s="75" t="s">
        <v>102</v>
      </c>
      <c r="P11" s="75" t="s">
        <v>104</v>
      </c>
      <c r="Q11" s="88">
        <v>1</v>
      </c>
      <c r="R11" s="77">
        <f t="shared" si="5"/>
        <v>9.3457943925233638E-3</v>
      </c>
      <c r="S11" s="77">
        <f>SUM(R$5:R11)</f>
        <v>2.803738317757009E-2</v>
      </c>
      <c r="T11" s="63">
        <v>16</v>
      </c>
      <c r="U11" s="75" t="s">
        <v>102</v>
      </c>
      <c r="V11" s="75" t="s">
        <v>104</v>
      </c>
      <c r="W11" s="90">
        <v>1</v>
      </c>
      <c r="X11" s="77">
        <f t="shared" si="6"/>
        <v>8.6206896551724137E-3</v>
      </c>
      <c r="Y11" s="77">
        <f>SUM(X$5:X11)</f>
        <v>1.7241379310344827E-2</v>
      </c>
      <c r="Z11" s="63">
        <v>16</v>
      </c>
      <c r="AA11" s="75" t="s">
        <v>102</v>
      </c>
      <c r="AB11" s="75" t="s">
        <v>104</v>
      </c>
      <c r="AC11" s="90"/>
      <c r="AD11" s="77">
        <f t="shared" si="7"/>
        <v>0</v>
      </c>
      <c r="AE11" s="77">
        <f>SUM(AD$5:AD11)</f>
        <v>1.8691588785046728E-2</v>
      </c>
      <c r="AF11" s="63">
        <v>16</v>
      </c>
      <c r="AG11" s="75" t="s">
        <v>102</v>
      </c>
      <c r="AH11" s="75" t="s">
        <v>104</v>
      </c>
      <c r="AI11" s="90">
        <v>1</v>
      </c>
      <c r="AJ11" s="77">
        <f t="shared" si="8"/>
        <v>8.4033613445378148E-3</v>
      </c>
      <c r="AK11" s="77">
        <f>SUM(AJ$5:AJ11)</f>
        <v>1.680672268907563E-2</v>
      </c>
      <c r="AL11" s="63">
        <v>16</v>
      </c>
      <c r="AM11" s="86" t="s">
        <v>102</v>
      </c>
      <c r="AN11" s="86" t="s">
        <v>104</v>
      </c>
      <c r="AO11" s="90">
        <v>2</v>
      </c>
      <c r="AP11" s="87">
        <f t="shared" si="1"/>
        <v>1.6666666666666666E-2</v>
      </c>
      <c r="AQ11" s="87">
        <f>SUM(AP$5:AP11)</f>
        <v>0.12499999999999999</v>
      </c>
      <c r="AR11" s="63">
        <v>16</v>
      </c>
      <c r="AS11" s="86" t="s">
        <v>102</v>
      </c>
      <c r="AT11" s="86" t="s">
        <v>104</v>
      </c>
      <c r="AU11" s="90">
        <v>5</v>
      </c>
      <c r="AV11" s="87">
        <f t="shared" si="2"/>
        <v>4.6728971962616821E-2</v>
      </c>
      <c r="AW11" s="87">
        <f>SUM(AV$5:AV11)</f>
        <v>0.12149532710280372</v>
      </c>
      <c r="AX11" s="63">
        <v>16</v>
      </c>
      <c r="AY11" s="75" t="s">
        <v>102</v>
      </c>
      <c r="AZ11" s="75" t="s">
        <v>104</v>
      </c>
      <c r="BA11" s="88">
        <v>5</v>
      </c>
      <c r="BB11" s="77">
        <f t="shared" si="3"/>
        <v>4.065040650406504E-2</v>
      </c>
      <c r="BC11" s="77">
        <f>SUM(BB$5:BB11)</f>
        <v>0.13821138211382114</v>
      </c>
      <c r="BD11" s="63">
        <v>16</v>
      </c>
      <c r="BE11" s="75" t="s">
        <v>102</v>
      </c>
      <c r="BF11" s="75" t="s">
        <v>104</v>
      </c>
      <c r="BG11" s="89">
        <v>1</v>
      </c>
      <c r="BH11" s="77">
        <f t="shared" si="9"/>
        <v>8.771929824561403E-3</v>
      </c>
      <c r="BI11" s="77">
        <f>SUM(BH$5:BH11)</f>
        <v>3.5087719298245612E-2</v>
      </c>
      <c r="BJ11" s="63">
        <v>16</v>
      </c>
      <c r="BK11" s="75" t="s">
        <v>102</v>
      </c>
      <c r="BL11" s="75" t="s">
        <v>104</v>
      </c>
      <c r="BM11" s="89">
        <v>4</v>
      </c>
      <c r="BN11" s="77">
        <f t="shared" si="10"/>
        <v>3.5398230088495575E-2</v>
      </c>
      <c r="BO11" s="77">
        <f>SUM(BN$5:BN11)</f>
        <v>7.0796460176991149E-2</v>
      </c>
      <c r="BP11" s="63">
        <v>16</v>
      </c>
      <c r="BQ11" s="75" t="s">
        <v>102</v>
      </c>
      <c r="BR11" s="75" t="s">
        <v>104</v>
      </c>
      <c r="BS11" s="89"/>
      <c r="BT11" s="77">
        <f t="shared" si="11"/>
        <v>0</v>
      </c>
      <c r="BU11" s="77">
        <f>SUM(BT$5:BT11)</f>
        <v>7.407407407407407E-2</v>
      </c>
      <c r="BV11" s="63">
        <v>16</v>
      </c>
      <c r="BW11" s="75" t="s">
        <v>102</v>
      </c>
      <c r="BX11" s="75" t="s">
        <v>104</v>
      </c>
      <c r="BY11" s="89">
        <v>1</v>
      </c>
      <c r="BZ11" s="77">
        <f t="shared" si="12"/>
        <v>8.9285714285714281E-3</v>
      </c>
      <c r="CA11" s="77">
        <f>SUM(BZ$5:BZ11)</f>
        <v>3.5714285714285712E-2</v>
      </c>
    </row>
    <row r="12" spans="1:79">
      <c r="A12" s="63">
        <v>22.6</v>
      </c>
      <c r="B12" s="62"/>
      <c r="C12" s="75" t="s">
        <v>105</v>
      </c>
      <c r="D12" s="75" t="s">
        <v>106</v>
      </c>
      <c r="E12" s="76">
        <v>4</v>
      </c>
      <c r="F12" s="77">
        <f t="shared" si="4"/>
        <v>3.7383177570093455E-2</v>
      </c>
      <c r="G12" s="77">
        <f>SUM(F$5:F12)</f>
        <v>0.10280373831775699</v>
      </c>
      <c r="H12" s="63">
        <v>22.6</v>
      </c>
      <c r="I12" s="75" t="s">
        <v>105</v>
      </c>
      <c r="J12" s="75" t="s">
        <v>106</v>
      </c>
      <c r="K12" s="76">
        <v>5</v>
      </c>
      <c r="L12" s="77">
        <f t="shared" si="0"/>
        <v>4.6296296296296294E-2</v>
      </c>
      <c r="M12" s="77">
        <f>SUM(L$5:L12)</f>
        <v>9.2592592592592587E-2</v>
      </c>
      <c r="N12" s="63">
        <v>22.6</v>
      </c>
      <c r="O12" s="75" t="s">
        <v>105</v>
      </c>
      <c r="P12" s="75" t="s">
        <v>106</v>
      </c>
      <c r="Q12" s="88">
        <v>7</v>
      </c>
      <c r="R12" s="77">
        <f t="shared" si="5"/>
        <v>6.5420560747663545E-2</v>
      </c>
      <c r="S12" s="77">
        <f>SUM(R$5:R12)</f>
        <v>9.3457943925233627E-2</v>
      </c>
      <c r="T12" s="63">
        <v>22.6</v>
      </c>
      <c r="U12" s="75" t="s">
        <v>105</v>
      </c>
      <c r="V12" s="75" t="s">
        <v>106</v>
      </c>
      <c r="W12" s="90">
        <v>10</v>
      </c>
      <c r="X12" s="77">
        <f t="shared" si="6"/>
        <v>8.6206896551724144E-2</v>
      </c>
      <c r="Y12" s="77">
        <f>SUM(X$5:X12)</f>
        <v>0.10344827586206898</v>
      </c>
      <c r="Z12" s="63">
        <v>22.6</v>
      </c>
      <c r="AA12" s="75" t="s">
        <v>105</v>
      </c>
      <c r="AB12" s="75" t="s">
        <v>106</v>
      </c>
      <c r="AC12" s="90">
        <v>2</v>
      </c>
      <c r="AD12" s="77">
        <f t="shared" si="7"/>
        <v>1.8691588785046728E-2</v>
      </c>
      <c r="AE12" s="77">
        <f>SUM(AD$5:AD12)</f>
        <v>3.7383177570093455E-2</v>
      </c>
      <c r="AF12" s="63">
        <v>22.6</v>
      </c>
      <c r="AG12" s="75" t="s">
        <v>105</v>
      </c>
      <c r="AH12" s="75" t="s">
        <v>106</v>
      </c>
      <c r="AI12" s="90">
        <v>5</v>
      </c>
      <c r="AJ12" s="77">
        <f t="shared" si="8"/>
        <v>4.2016806722689079E-2</v>
      </c>
      <c r="AK12" s="77">
        <f>SUM(AJ$5:AJ12)</f>
        <v>5.8823529411764705E-2</v>
      </c>
      <c r="AL12" s="63">
        <v>22.6</v>
      </c>
      <c r="AM12" s="86" t="s">
        <v>105</v>
      </c>
      <c r="AN12" s="86" t="s">
        <v>106</v>
      </c>
      <c r="AO12" s="90">
        <v>3</v>
      </c>
      <c r="AP12" s="87">
        <f t="shared" si="1"/>
        <v>2.5000000000000001E-2</v>
      </c>
      <c r="AQ12" s="87">
        <f>SUM(AP$5:AP12)</f>
        <v>0.15</v>
      </c>
      <c r="AR12" s="63">
        <v>22.6</v>
      </c>
      <c r="AS12" s="86" t="s">
        <v>105</v>
      </c>
      <c r="AT12" s="86" t="s">
        <v>106</v>
      </c>
      <c r="AU12" s="90">
        <v>11</v>
      </c>
      <c r="AV12" s="87">
        <f t="shared" si="2"/>
        <v>0.10280373831775701</v>
      </c>
      <c r="AW12" s="87">
        <f>SUM(AV$5:AV12)</f>
        <v>0.22429906542056072</v>
      </c>
      <c r="AX12" s="63">
        <v>22.6</v>
      </c>
      <c r="AY12" s="75" t="s">
        <v>105</v>
      </c>
      <c r="AZ12" s="75" t="s">
        <v>106</v>
      </c>
      <c r="BA12" s="88">
        <v>11</v>
      </c>
      <c r="BB12" s="77">
        <f t="shared" si="3"/>
        <v>8.943089430894309E-2</v>
      </c>
      <c r="BC12" s="77">
        <f>SUM(BB$5:BB12)</f>
        <v>0.22764227642276424</v>
      </c>
      <c r="BD12" s="63">
        <v>22.6</v>
      </c>
      <c r="BE12" s="75" t="s">
        <v>105</v>
      </c>
      <c r="BF12" s="75" t="s">
        <v>106</v>
      </c>
      <c r="BG12" s="89">
        <v>3</v>
      </c>
      <c r="BH12" s="77">
        <f t="shared" si="9"/>
        <v>2.6315789473684209E-2</v>
      </c>
      <c r="BI12" s="77">
        <f>SUM(BH$5:BH12)</f>
        <v>6.1403508771929821E-2</v>
      </c>
      <c r="BJ12" s="63">
        <v>22.6</v>
      </c>
      <c r="BK12" s="75" t="s">
        <v>105</v>
      </c>
      <c r="BL12" s="75" t="s">
        <v>106</v>
      </c>
      <c r="BM12" s="89">
        <v>7</v>
      </c>
      <c r="BN12" s="77">
        <f t="shared" si="10"/>
        <v>6.1946902654867256E-2</v>
      </c>
      <c r="BO12" s="77">
        <f>SUM(BN$5:BN12)</f>
        <v>0.13274336283185839</v>
      </c>
      <c r="BP12" s="63">
        <v>22.6</v>
      </c>
      <c r="BQ12" s="75" t="s">
        <v>105</v>
      </c>
      <c r="BR12" s="75" t="s">
        <v>106</v>
      </c>
      <c r="BS12" s="89">
        <v>4</v>
      </c>
      <c r="BT12" s="77">
        <f t="shared" si="11"/>
        <v>3.7037037037037035E-2</v>
      </c>
      <c r="BU12" s="77">
        <f>SUM(BT$5:BT12)</f>
        <v>0.1111111111111111</v>
      </c>
      <c r="BV12" s="63">
        <v>22.6</v>
      </c>
      <c r="BW12" s="75" t="s">
        <v>105</v>
      </c>
      <c r="BX12" s="75" t="s">
        <v>106</v>
      </c>
      <c r="BY12" s="89">
        <v>7</v>
      </c>
      <c r="BZ12" s="77">
        <f t="shared" si="12"/>
        <v>6.25E-2</v>
      </c>
      <c r="CA12" s="77">
        <f>SUM(BZ$5:BZ12)</f>
        <v>9.8214285714285712E-2</v>
      </c>
    </row>
    <row r="13" spans="1:79">
      <c r="A13" s="63">
        <v>32</v>
      </c>
      <c r="B13" s="62"/>
      <c r="C13" s="75" t="s">
        <v>105</v>
      </c>
      <c r="D13" s="75" t="s">
        <v>107</v>
      </c>
      <c r="E13" s="76">
        <v>12</v>
      </c>
      <c r="F13" s="77">
        <f t="shared" si="4"/>
        <v>0.11214953271028037</v>
      </c>
      <c r="G13" s="77">
        <f>SUM(F$5:F13)</f>
        <v>0.21495327102803735</v>
      </c>
      <c r="H13" s="63">
        <v>32</v>
      </c>
      <c r="I13" s="75" t="s">
        <v>105</v>
      </c>
      <c r="J13" s="75" t="s">
        <v>107</v>
      </c>
      <c r="K13" s="76">
        <v>6</v>
      </c>
      <c r="L13" s="77">
        <f t="shared" si="0"/>
        <v>5.5555555555555552E-2</v>
      </c>
      <c r="M13" s="77">
        <f>SUM(L$5:L13)</f>
        <v>0.14814814814814814</v>
      </c>
      <c r="N13" s="63">
        <v>32</v>
      </c>
      <c r="O13" s="75" t="s">
        <v>105</v>
      </c>
      <c r="P13" s="75" t="s">
        <v>107</v>
      </c>
      <c r="Q13" s="88">
        <v>14</v>
      </c>
      <c r="R13" s="77">
        <f t="shared" si="5"/>
        <v>0.13084112149532709</v>
      </c>
      <c r="S13" s="77">
        <f>SUM(R$5:R13)</f>
        <v>0.22429906542056072</v>
      </c>
      <c r="T13" s="63">
        <v>32</v>
      </c>
      <c r="U13" s="75" t="s">
        <v>105</v>
      </c>
      <c r="V13" s="75" t="s">
        <v>107</v>
      </c>
      <c r="W13" s="90">
        <v>15</v>
      </c>
      <c r="X13" s="77">
        <f t="shared" si="6"/>
        <v>0.12931034482758622</v>
      </c>
      <c r="Y13" s="77">
        <f>SUM(X$5:X13)</f>
        <v>0.23275862068965519</v>
      </c>
      <c r="Z13" s="63">
        <v>32</v>
      </c>
      <c r="AA13" s="75" t="s">
        <v>105</v>
      </c>
      <c r="AB13" s="75" t="s">
        <v>107</v>
      </c>
      <c r="AC13" s="90">
        <v>9</v>
      </c>
      <c r="AD13" s="77">
        <f t="shared" si="7"/>
        <v>8.4112149532710276E-2</v>
      </c>
      <c r="AE13" s="77">
        <f>SUM(AD$5:AD13)</f>
        <v>0.12149532710280372</v>
      </c>
      <c r="AF13" s="63">
        <v>32</v>
      </c>
      <c r="AG13" s="75" t="s">
        <v>105</v>
      </c>
      <c r="AH13" s="75" t="s">
        <v>107</v>
      </c>
      <c r="AI13" s="90">
        <v>6</v>
      </c>
      <c r="AJ13" s="77">
        <f t="shared" si="8"/>
        <v>5.0420168067226892E-2</v>
      </c>
      <c r="AK13" s="77">
        <f>SUM(AJ$5:AJ13)</f>
        <v>0.1092436974789916</v>
      </c>
      <c r="AL13" s="63">
        <v>32</v>
      </c>
      <c r="AM13" s="86" t="s">
        <v>105</v>
      </c>
      <c r="AN13" s="86" t="s">
        <v>107</v>
      </c>
      <c r="AO13" s="90">
        <v>12</v>
      </c>
      <c r="AP13" s="87">
        <f t="shared" si="1"/>
        <v>0.1</v>
      </c>
      <c r="AQ13" s="87">
        <f>SUM(AP$5:AP13)</f>
        <v>0.25</v>
      </c>
      <c r="AR13" s="63">
        <v>32</v>
      </c>
      <c r="AS13" s="86" t="s">
        <v>105</v>
      </c>
      <c r="AT13" s="86" t="s">
        <v>107</v>
      </c>
      <c r="AU13" s="90">
        <v>9</v>
      </c>
      <c r="AV13" s="87">
        <f t="shared" si="2"/>
        <v>8.4112149532710276E-2</v>
      </c>
      <c r="AW13" s="87">
        <f>SUM(AV$5:AV13)</f>
        <v>0.30841121495327101</v>
      </c>
      <c r="AX13" s="63">
        <v>32</v>
      </c>
      <c r="AY13" s="75" t="s">
        <v>105</v>
      </c>
      <c r="AZ13" s="75" t="s">
        <v>107</v>
      </c>
      <c r="BA13" s="88">
        <v>21</v>
      </c>
      <c r="BB13" s="77">
        <f t="shared" si="3"/>
        <v>0.17073170731707318</v>
      </c>
      <c r="BC13" s="77">
        <f>SUM(BB$5:BB13)</f>
        <v>0.39837398373983746</v>
      </c>
      <c r="BD13" s="63">
        <v>32</v>
      </c>
      <c r="BE13" s="75" t="s">
        <v>105</v>
      </c>
      <c r="BF13" s="75" t="s">
        <v>107</v>
      </c>
      <c r="BG13" s="89">
        <v>6</v>
      </c>
      <c r="BH13" s="77">
        <f t="shared" si="9"/>
        <v>5.2631578947368418E-2</v>
      </c>
      <c r="BI13" s="77">
        <f>SUM(BH$5:BH13)</f>
        <v>0.11403508771929824</v>
      </c>
      <c r="BJ13" s="63">
        <v>32</v>
      </c>
      <c r="BK13" s="75" t="s">
        <v>105</v>
      </c>
      <c r="BL13" s="75" t="s">
        <v>107</v>
      </c>
      <c r="BM13" s="89">
        <v>13</v>
      </c>
      <c r="BN13" s="77">
        <f t="shared" si="10"/>
        <v>0.11504424778761062</v>
      </c>
      <c r="BO13" s="77">
        <f>SUM(BN$5:BN13)</f>
        <v>0.24778761061946902</v>
      </c>
      <c r="BP13" s="63">
        <v>32</v>
      </c>
      <c r="BQ13" s="75" t="s">
        <v>105</v>
      </c>
      <c r="BR13" s="75" t="s">
        <v>107</v>
      </c>
      <c r="BS13" s="89">
        <v>9</v>
      </c>
      <c r="BT13" s="77">
        <f t="shared" si="11"/>
        <v>8.3333333333333329E-2</v>
      </c>
      <c r="BU13" s="77">
        <f>SUM(BT$5:BT13)</f>
        <v>0.19444444444444442</v>
      </c>
      <c r="BV13" s="63">
        <v>32</v>
      </c>
      <c r="BW13" s="75" t="s">
        <v>105</v>
      </c>
      <c r="BX13" s="75" t="s">
        <v>107</v>
      </c>
      <c r="BY13" s="89">
        <v>10</v>
      </c>
      <c r="BZ13" s="77">
        <f t="shared" si="12"/>
        <v>8.9285714285714288E-2</v>
      </c>
      <c r="CA13" s="77">
        <f>SUM(BZ$5:BZ13)</f>
        <v>0.1875</v>
      </c>
    </row>
    <row r="14" spans="1:79">
      <c r="A14" s="63">
        <v>45</v>
      </c>
      <c r="B14" s="62"/>
      <c r="C14" s="75" t="s">
        <v>108</v>
      </c>
      <c r="D14" s="75" t="s">
        <v>109</v>
      </c>
      <c r="E14" s="76">
        <v>8</v>
      </c>
      <c r="F14" s="77">
        <f t="shared" si="4"/>
        <v>7.476635514018691E-2</v>
      </c>
      <c r="G14" s="77">
        <f>SUM(F$5:F14)</f>
        <v>0.28971962616822428</v>
      </c>
      <c r="H14" s="63">
        <v>45</v>
      </c>
      <c r="I14" s="75" t="s">
        <v>108</v>
      </c>
      <c r="J14" s="75" t="s">
        <v>109</v>
      </c>
      <c r="K14" s="76">
        <v>13</v>
      </c>
      <c r="L14" s="77">
        <f t="shared" si="0"/>
        <v>0.12037037037037036</v>
      </c>
      <c r="M14" s="77">
        <f>SUM(L$5:L14)</f>
        <v>0.26851851851851849</v>
      </c>
      <c r="N14" s="63">
        <v>45</v>
      </c>
      <c r="O14" s="75" t="s">
        <v>108</v>
      </c>
      <c r="P14" s="75" t="s">
        <v>109</v>
      </c>
      <c r="Q14" s="88">
        <v>10</v>
      </c>
      <c r="R14" s="77">
        <f t="shared" si="5"/>
        <v>9.3457943925233641E-2</v>
      </c>
      <c r="S14" s="77">
        <f>SUM(R$5:R14)</f>
        <v>0.31775700934579437</v>
      </c>
      <c r="T14" s="63">
        <v>45</v>
      </c>
      <c r="U14" s="75" t="s">
        <v>108</v>
      </c>
      <c r="V14" s="75" t="s">
        <v>109</v>
      </c>
      <c r="W14" s="90">
        <v>19</v>
      </c>
      <c r="X14" s="77">
        <f t="shared" si="6"/>
        <v>0.16379310344827586</v>
      </c>
      <c r="Y14" s="77">
        <f>SUM(X$5:X14)</f>
        <v>0.39655172413793105</v>
      </c>
      <c r="Z14" s="63">
        <v>45</v>
      </c>
      <c r="AA14" s="75" t="s">
        <v>108</v>
      </c>
      <c r="AB14" s="75" t="s">
        <v>109</v>
      </c>
      <c r="AC14" s="90">
        <v>12</v>
      </c>
      <c r="AD14" s="77">
        <f t="shared" si="7"/>
        <v>0.11214953271028037</v>
      </c>
      <c r="AE14" s="77">
        <f>SUM(AD$5:AD14)</f>
        <v>0.23364485981308408</v>
      </c>
      <c r="AF14" s="63">
        <v>45</v>
      </c>
      <c r="AG14" s="75" t="s">
        <v>108</v>
      </c>
      <c r="AH14" s="75" t="s">
        <v>109</v>
      </c>
      <c r="AI14" s="90">
        <v>9</v>
      </c>
      <c r="AJ14" s="77">
        <f t="shared" si="8"/>
        <v>7.5630252100840331E-2</v>
      </c>
      <c r="AK14" s="77">
        <f>SUM(AJ$5:AJ14)</f>
        <v>0.18487394957983194</v>
      </c>
      <c r="AL14" s="63">
        <v>45</v>
      </c>
      <c r="AM14" s="86" t="s">
        <v>108</v>
      </c>
      <c r="AN14" s="86" t="s">
        <v>109</v>
      </c>
      <c r="AO14" s="90">
        <v>17</v>
      </c>
      <c r="AP14" s="87">
        <f t="shared" si="1"/>
        <v>0.14166666666666666</v>
      </c>
      <c r="AQ14" s="87">
        <f>SUM(AP$5:AP14)</f>
        <v>0.39166666666666666</v>
      </c>
      <c r="AR14" s="63">
        <v>45</v>
      </c>
      <c r="AS14" s="86" t="s">
        <v>108</v>
      </c>
      <c r="AT14" s="86" t="s">
        <v>109</v>
      </c>
      <c r="AU14" s="90">
        <v>16</v>
      </c>
      <c r="AV14" s="87">
        <f t="shared" si="2"/>
        <v>0.14953271028037382</v>
      </c>
      <c r="AW14" s="87">
        <f>SUM(AV$5:AV14)</f>
        <v>0.4579439252336448</v>
      </c>
      <c r="AX14" s="63">
        <v>45</v>
      </c>
      <c r="AY14" s="75" t="s">
        <v>108</v>
      </c>
      <c r="AZ14" s="75" t="s">
        <v>109</v>
      </c>
      <c r="BA14" s="88">
        <v>25</v>
      </c>
      <c r="BB14" s="77">
        <f t="shared" si="3"/>
        <v>0.2032520325203252</v>
      </c>
      <c r="BC14" s="77">
        <f>SUM(BB$5:BB14)</f>
        <v>0.60162601626016265</v>
      </c>
      <c r="BD14" s="63">
        <v>45</v>
      </c>
      <c r="BE14" s="75" t="s">
        <v>108</v>
      </c>
      <c r="BF14" s="75" t="s">
        <v>109</v>
      </c>
      <c r="BG14" s="89">
        <v>13</v>
      </c>
      <c r="BH14" s="77">
        <f t="shared" si="9"/>
        <v>0.11403508771929824</v>
      </c>
      <c r="BI14" s="77">
        <f>SUM(BH$5:BH14)</f>
        <v>0.22807017543859648</v>
      </c>
      <c r="BJ14" s="63">
        <v>45</v>
      </c>
      <c r="BK14" s="75" t="s">
        <v>108</v>
      </c>
      <c r="BL14" s="75" t="s">
        <v>109</v>
      </c>
      <c r="BM14" s="89">
        <v>13</v>
      </c>
      <c r="BN14" s="77">
        <f t="shared" si="10"/>
        <v>0.11504424778761062</v>
      </c>
      <c r="BO14" s="77">
        <f>SUM(BN$5:BN14)</f>
        <v>0.36283185840707965</v>
      </c>
      <c r="BP14" s="63">
        <v>45</v>
      </c>
      <c r="BQ14" s="75" t="s">
        <v>108</v>
      </c>
      <c r="BR14" s="75" t="s">
        <v>109</v>
      </c>
      <c r="BS14" s="89">
        <v>7</v>
      </c>
      <c r="BT14" s="77">
        <f t="shared" si="11"/>
        <v>6.4814814814814811E-2</v>
      </c>
      <c r="BU14" s="77">
        <f>SUM(BT$5:BT14)</f>
        <v>0.25925925925925924</v>
      </c>
      <c r="BV14" s="63">
        <v>45</v>
      </c>
      <c r="BW14" s="75" t="s">
        <v>108</v>
      </c>
      <c r="BX14" s="75" t="s">
        <v>109</v>
      </c>
      <c r="BY14" s="89">
        <v>10</v>
      </c>
      <c r="BZ14" s="77">
        <f t="shared" si="12"/>
        <v>8.9285714285714288E-2</v>
      </c>
      <c r="CA14" s="77">
        <f>SUM(BZ$5:BZ14)</f>
        <v>0.2767857142857143</v>
      </c>
    </row>
    <row r="15" spans="1:79">
      <c r="A15" s="63">
        <v>64</v>
      </c>
      <c r="B15" s="62"/>
      <c r="C15" s="75" t="s">
        <v>108</v>
      </c>
      <c r="D15" s="75" t="s">
        <v>110</v>
      </c>
      <c r="E15" s="76">
        <v>20</v>
      </c>
      <c r="F15" s="77">
        <f t="shared" si="4"/>
        <v>0.18691588785046728</v>
      </c>
      <c r="G15" s="77">
        <f>SUM(F$5:F15)</f>
        <v>0.47663551401869153</v>
      </c>
      <c r="H15" s="63">
        <v>64</v>
      </c>
      <c r="I15" s="75" t="s">
        <v>108</v>
      </c>
      <c r="J15" s="75" t="s">
        <v>110</v>
      </c>
      <c r="K15" s="76">
        <v>23</v>
      </c>
      <c r="L15" s="77">
        <f t="shared" si="0"/>
        <v>0.21296296296296297</v>
      </c>
      <c r="M15" s="77">
        <f>SUM(L$5:L15)</f>
        <v>0.48148148148148145</v>
      </c>
      <c r="N15" s="63">
        <v>64</v>
      </c>
      <c r="O15" s="75" t="s">
        <v>108</v>
      </c>
      <c r="P15" s="75" t="s">
        <v>110</v>
      </c>
      <c r="Q15" s="88">
        <v>19</v>
      </c>
      <c r="R15" s="77">
        <f t="shared" si="5"/>
        <v>0.17757009345794392</v>
      </c>
      <c r="S15" s="91">
        <f>SUM(R$5:R15)</f>
        <v>0.49532710280373826</v>
      </c>
      <c r="T15" s="63">
        <v>64</v>
      </c>
      <c r="U15" s="75" t="s">
        <v>108</v>
      </c>
      <c r="V15" s="75" t="s">
        <v>110</v>
      </c>
      <c r="W15" s="90">
        <v>29</v>
      </c>
      <c r="X15" s="77">
        <f t="shared" si="6"/>
        <v>0.25</v>
      </c>
      <c r="Y15" s="77">
        <f>SUM(X$5:X15)</f>
        <v>0.64655172413793105</v>
      </c>
      <c r="Z15" s="63">
        <v>64</v>
      </c>
      <c r="AA15" s="75" t="s">
        <v>108</v>
      </c>
      <c r="AB15" s="75" t="s">
        <v>110</v>
      </c>
      <c r="AC15" s="90">
        <v>15</v>
      </c>
      <c r="AD15" s="77">
        <f t="shared" si="7"/>
        <v>0.14018691588785046</v>
      </c>
      <c r="AE15" s="77">
        <f>SUM(AD$5:AD15)</f>
        <v>0.37383177570093451</v>
      </c>
      <c r="AF15" s="63">
        <v>64</v>
      </c>
      <c r="AG15" s="75" t="s">
        <v>108</v>
      </c>
      <c r="AH15" s="75" t="s">
        <v>110</v>
      </c>
      <c r="AI15" s="90">
        <v>13</v>
      </c>
      <c r="AJ15" s="77">
        <f t="shared" si="8"/>
        <v>0.1092436974789916</v>
      </c>
      <c r="AK15" s="77">
        <f>SUM(AJ$5:AJ15)</f>
        <v>0.29411764705882354</v>
      </c>
      <c r="AL15" s="63">
        <v>64</v>
      </c>
      <c r="AM15" s="86" t="s">
        <v>108</v>
      </c>
      <c r="AN15" s="86" t="s">
        <v>110</v>
      </c>
      <c r="AO15" s="90">
        <v>22</v>
      </c>
      <c r="AP15" s="87">
        <f t="shared" si="1"/>
        <v>0.18333333333333332</v>
      </c>
      <c r="AQ15" s="87">
        <f>SUM(AP$5:AP15)</f>
        <v>0.57499999999999996</v>
      </c>
      <c r="AR15" s="63">
        <v>64</v>
      </c>
      <c r="AS15" s="86" t="s">
        <v>108</v>
      </c>
      <c r="AT15" s="86" t="s">
        <v>110</v>
      </c>
      <c r="AU15" s="90">
        <v>24</v>
      </c>
      <c r="AV15" s="87">
        <f t="shared" si="2"/>
        <v>0.22429906542056074</v>
      </c>
      <c r="AW15" s="87">
        <f>SUM(AV$5:AV15)</f>
        <v>0.68224299065420557</v>
      </c>
      <c r="AX15" s="63">
        <v>64</v>
      </c>
      <c r="AY15" s="75" t="s">
        <v>108</v>
      </c>
      <c r="AZ15" s="75" t="s">
        <v>110</v>
      </c>
      <c r="BA15" s="88">
        <v>14</v>
      </c>
      <c r="BB15" s="77">
        <f t="shared" si="3"/>
        <v>0.11382113821138211</v>
      </c>
      <c r="BC15" s="77">
        <f>SUM(BB$5:BB15)</f>
        <v>0.71544715447154472</v>
      </c>
      <c r="BD15" s="63">
        <v>64</v>
      </c>
      <c r="BE15" s="75" t="s">
        <v>108</v>
      </c>
      <c r="BF15" s="75" t="s">
        <v>110</v>
      </c>
      <c r="BG15" s="89">
        <v>21</v>
      </c>
      <c r="BH15" s="77">
        <f t="shared" si="9"/>
        <v>0.18421052631578946</v>
      </c>
      <c r="BI15" s="77">
        <f>SUM(BH$5:BH15)</f>
        <v>0.41228070175438591</v>
      </c>
      <c r="BJ15" s="63">
        <v>64</v>
      </c>
      <c r="BK15" s="75" t="s">
        <v>108</v>
      </c>
      <c r="BL15" s="75" t="s">
        <v>110</v>
      </c>
      <c r="BM15" s="89">
        <v>19</v>
      </c>
      <c r="BN15" s="77">
        <f t="shared" si="10"/>
        <v>0.16814159292035399</v>
      </c>
      <c r="BO15" s="77">
        <f>SUM(BN$5:BN15)</f>
        <v>0.53097345132743368</v>
      </c>
      <c r="BP15" s="63">
        <v>64</v>
      </c>
      <c r="BQ15" s="75" t="s">
        <v>108</v>
      </c>
      <c r="BR15" s="75" t="s">
        <v>110</v>
      </c>
      <c r="BS15" s="89">
        <v>12</v>
      </c>
      <c r="BT15" s="77">
        <f t="shared" si="11"/>
        <v>0.1111111111111111</v>
      </c>
      <c r="BU15" s="77">
        <f>SUM(BT$5:BT15)</f>
        <v>0.37037037037037035</v>
      </c>
      <c r="BV15" s="63">
        <v>64</v>
      </c>
      <c r="BW15" s="75" t="s">
        <v>108</v>
      </c>
      <c r="BX15" s="75" t="s">
        <v>110</v>
      </c>
      <c r="BY15" s="89">
        <v>26</v>
      </c>
      <c r="BZ15" s="77">
        <f t="shared" si="12"/>
        <v>0.23214285714285715</v>
      </c>
      <c r="CA15" s="77">
        <f>SUM(BZ$5:BZ15)</f>
        <v>0.5089285714285714</v>
      </c>
    </row>
    <row r="16" spans="1:79">
      <c r="A16" s="63">
        <v>90</v>
      </c>
      <c r="B16" s="62"/>
      <c r="C16" s="75" t="s">
        <v>111</v>
      </c>
      <c r="D16" s="75" t="s">
        <v>112</v>
      </c>
      <c r="E16" s="76">
        <v>18</v>
      </c>
      <c r="F16" s="77">
        <f t="shared" si="4"/>
        <v>0.16822429906542055</v>
      </c>
      <c r="G16" s="77">
        <f>SUM(F$5:F16)</f>
        <v>0.64485981308411211</v>
      </c>
      <c r="H16" s="63">
        <v>90</v>
      </c>
      <c r="I16" s="75" t="s">
        <v>111</v>
      </c>
      <c r="J16" s="75" t="s">
        <v>112</v>
      </c>
      <c r="K16" s="76">
        <v>21</v>
      </c>
      <c r="L16" s="77">
        <f t="shared" si="0"/>
        <v>0.19444444444444445</v>
      </c>
      <c r="M16" s="77">
        <f>SUM(L$5:L16)</f>
        <v>0.67592592592592593</v>
      </c>
      <c r="N16" s="63">
        <v>90</v>
      </c>
      <c r="O16" s="75" t="s">
        <v>111</v>
      </c>
      <c r="P16" s="75" t="s">
        <v>112</v>
      </c>
      <c r="Q16" s="88">
        <v>14</v>
      </c>
      <c r="R16" s="77">
        <f t="shared" si="5"/>
        <v>0.13084112149532709</v>
      </c>
      <c r="S16" s="77">
        <f>SUM(R$5:R16)</f>
        <v>0.62616822429906538</v>
      </c>
      <c r="T16" s="63">
        <v>90</v>
      </c>
      <c r="U16" s="75" t="s">
        <v>111</v>
      </c>
      <c r="V16" s="75" t="s">
        <v>112</v>
      </c>
      <c r="W16" s="90">
        <v>24</v>
      </c>
      <c r="X16" s="77">
        <f t="shared" si="6"/>
        <v>0.20689655172413793</v>
      </c>
      <c r="Y16" s="77">
        <f>SUM(X$5:X16)</f>
        <v>0.85344827586206895</v>
      </c>
      <c r="Z16" s="63">
        <v>90</v>
      </c>
      <c r="AA16" s="75" t="s">
        <v>111</v>
      </c>
      <c r="AB16" s="75" t="s">
        <v>112</v>
      </c>
      <c r="AC16" s="90">
        <v>20</v>
      </c>
      <c r="AD16" s="77">
        <f t="shared" si="7"/>
        <v>0.18691588785046728</v>
      </c>
      <c r="AE16" s="77">
        <f>SUM(AD$5:AD16)</f>
        <v>0.56074766355140182</v>
      </c>
      <c r="AF16" s="63">
        <v>90</v>
      </c>
      <c r="AG16" s="75" t="s">
        <v>111</v>
      </c>
      <c r="AH16" s="75" t="s">
        <v>112</v>
      </c>
      <c r="AI16" s="90">
        <v>27</v>
      </c>
      <c r="AJ16" s="77">
        <f t="shared" si="8"/>
        <v>0.22689075630252101</v>
      </c>
      <c r="AK16" s="77">
        <f>SUM(AJ$5:AJ16)</f>
        <v>0.52100840336134457</v>
      </c>
      <c r="AL16" s="63">
        <v>90</v>
      </c>
      <c r="AM16" s="86" t="s">
        <v>111</v>
      </c>
      <c r="AN16" s="86" t="s">
        <v>112</v>
      </c>
      <c r="AO16" s="90">
        <v>12</v>
      </c>
      <c r="AP16" s="87">
        <f t="shared" si="1"/>
        <v>0.1</v>
      </c>
      <c r="AQ16" s="87">
        <f>SUM(AP$5:AP16)</f>
        <v>0.67499999999999993</v>
      </c>
      <c r="AR16" s="63">
        <v>90</v>
      </c>
      <c r="AS16" s="86" t="s">
        <v>111</v>
      </c>
      <c r="AT16" s="86" t="s">
        <v>112</v>
      </c>
      <c r="AU16" s="90">
        <v>17</v>
      </c>
      <c r="AV16" s="87">
        <f t="shared" si="2"/>
        <v>0.15887850467289719</v>
      </c>
      <c r="AW16" s="87">
        <f>SUM(AV$5:AV16)</f>
        <v>0.84112149532710279</v>
      </c>
      <c r="AX16" s="63">
        <v>90</v>
      </c>
      <c r="AY16" s="75" t="s">
        <v>111</v>
      </c>
      <c r="AZ16" s="75" t="s">
        <v>112</v>
      </c>
      <c r="BA16" s="88">
        <v>20</v>
      </c>
      <c r="BB16" s="77">
        <f t="shared" si="3"/>
        <v>0.16260162601626016</v>
      </c>
      <c r="BC16" s="77">
        <f>SUM(BB$5:BB16)</f>
        <v>0.87804878048780488</v>
      </c>
      <c r="BD16" s="63">
        <v>90</v>
      </c>
      <c r="BE16" s="75" t="s">
        <v>111</v>
      </c>
      <c r="BF16" s="75" t="s">
        <v>112</v>
      </c>
      <c r="BG16" s="89">
        <v>16</v>
      </c>
      <c r="BH16" s="77">
        <f t="shared" si="9"/>
        <v>0.14035087719298245</v>
      </c>
      <c r="BI16" s="77">
        <f>SUM(BH$5:BH16)</f>
        <v>0.55263157894736836</v>
      </c>
      <c r="BJ16" s="63">
        <v>90</v>
      </c>
      <c r="BK16" s="75" t="s">
        <v>111</v>
      </c>
      <c r="BL16" s="75" t="s">
        <v>112</v>
      </c>
      <c r="BM16" s="89">
        <v>23</v>
      </c>
      <c r="BN16" s="77">
        <f t="shared" si="10"/>
        <v>0.20353982300884957</v>
      </c>
      <c r="BO16" s="77">
        <f>SUM(BN$5:BN16)</f>
        <v>0.73451327433628322</v>
      </c>
      <c r="BP16" s="63">
        <v>90</v>
      </c>
      <c r="BQ16" s="75" t="s">
        <v>111</v>
      </c>
      <c r="BR16" s="75" t="s">
        <v>112</v>
      </c>
      <c r="BS16" s="89">
        <v>23</v>
      </c>
      <c r="BT16" s="77">
        <f t="shared" si="11"/>
        <v>0.21296296296296297</v>
      </c>
      <c r="BU16" s="77">
        <f>SUM(BT$5:BT16)</f>
        <v>0.58333333333333326</v>
      </c>
      <c r="BV16" s="63">
        <v>90</v>
      </c>
      <c r="BW16" s="75" t="s">
        <v>111</v>
      </c>
      <c r="BX16" s="75" t="s">
        <v>112</v>
      </c>
      <c r="BY16" s="89">
        <v>19</v>
      </c>
      <c r="BZ16" s="77">
        <f t="shared" si="12"/>
        <v>0.16964285714285715</v>
      </c>
      <c r="CA16" s="77">
        <f>SUM(BZ$5:BZ16)</f>
        <v>0.6785714285714286</v>
      </c>
    </row>
    <row r="17" spans="1:79">
      <c r="A17" s="63">
        <v>128</v>
      </c>
      <c r="B17" s="62"/>
      <c r="C17" s="75" t="s">
        <v>111</v>
      </c>
      <c r="D17" s="75" t="s">
        <v>113</v>
      </c>
      <c r="E17" s="76">
        <v>25</v>
      </c>
      <c r="F17" s="77">
        <f t="shared" si="4"/>
        <v>0.23364485981308411</v>
      </c>
      <c r="G17" s="77">
        <f>SUM(F$5:F17)</f>
        <v>0.87850467289719625</v>
      </c>
      <c r="H17" s="63">
        <v>128</v>
      </c>
      <c r="I17" s="75" t="s">
        <v>111</v>
      </c>
      <c r="J17" s="75" t="s">
        <v>113</v>
      </c>
      <c r="K17" s="76">
        <v>13</v>
      </c>
      <c r="L17" s="77">
        <f t="shared" si="0"/>
        <v>0.12037037037037036</v>
      </c>
      <c r="M17" s="77">
        <f>SUM(L$5:L17)</f>
        <v>0.79629629629629628</v>
      </c>
      <c r="N17" s="63">
        <v>128</v>
      </c>
      <c r="O17" s="75" t="s">
        <v>111</v>
      </c>
      <c r="P17" s="75" t="s">
        <v>113</v>
      </c>
      <c r="Q17" s="88">
        <v>20</v>
      </c>
      <c r="R17" s="77">
        <f t="shared" si="5"/>
        <v>0.18691588785046728</v>
      </c>
      <c r="S17" s="77">
        <f>SUM(R$5:R17)</f>
        <v>0.81308411214953269</v>
      </c>
      <c r="T17" s="63">
        <v>128</v>
      </c>
      <c r="U17" s="75" t="s">
        <v>111</v>
      </c>
      <c r="V17" s="75" t="s">
        <v>113</v>
      </c>
      <c r="W17" s="90">
        <v>13</v>
      </c>
      <c r="X17" s="77">
        <f t="shared" si="6"/>
        <v>0.11206896551724138</v>
      </c>
      <c r="Y17" s="77">
        <f>SUM(X$5:X17)</f>
        <v>0.96551724137931028</v>
      </c>
      <c r="Z17" s="63">
        <v>128</v>
      </c>
      <c r="AA17" s="75" t="s">
        <v>111</v>
      </c>
      <c r="AB17" s="75" t="s">
        <v>113</v>
      </c>
      <c r="AC17" s="90">
        <v>32</v>
      </c>
      <c r="AD17" s="77">
        <f t="shared" si="7"/>
        <v>0.29906542056074764</v>
      </c>
      <c r="AE17" s="77">
        <f>SUM(AD$5:AD17)</f>
        <v>0.85981308411214941</v>
      </c>
      <c r="AF17" s="63">
        <v>128</v>
      </c>
      <c r="AG17" s="75" t="s">
        <v>111</v>
      </c>
      <c r="AH17" s="75" t="s">
        <v>113</v>
      </c>
      <c r="AI17" s="90">
        <v>23</v>
      </c>
      <c r="AJ17" s="77">
        <f t="shared" si="8"/>
        <v>0.19327731092436976</v>
      </c>
      <c r="AK17" s="77">
        <f>SUM(AJ$5:AJ17)</f>
        <v>0.7142857142857143</v>
      </c>
      <c r="AL17" s="63">
        <v>128</v>
      </c>
      <c r="AM17" s="86" t="s">
        <v>111</v>
      </c>
      <c r="AN17" s="86" t="s">
        <v>113</v>
      </c>
      <c r="AO17" s="90">
        <v>19</v>
      </c>
      <c r="AP17" s="87">
        <f t="shared" si="1"/>
        <v>0.15833333333333333</v>
      </c>
      <c r="AQ17" s="87">
        <f>SUM(AP$5:AP17)</f>
        <v>0.83333333333333326</v>
      </c>
      <c r="AR17" s="63">
        <v>128</v>
      </c>
      <c r="AS17" s="86" t="s">
        <v>111</v>
      </c>
      <c r="AT17" s="86" t="s">
        <v>113</v>
      </c>
      <c r="AU17" s="90">
        <v>8</v>
      </c>
      <c r="AV17" s="87">
        <f t="shared" si="2"/>
        <v>7.476635514018691E-2</v>
      </c>
      <c r="AW17" s="87">
        <f>SUM(AV$5:AV17)</f>
        <v>0.91588785046728971</v>
      </c>
      <c r="AX17" s="63">
        <v>128</v>
      </c>
      <c r="AY17" s="75" t="s">
        <v>111</v>
      </c>
      <c r="AZ17" s="75" t="s">
        <v>113</v>
      </c>
      <c r="BA17" s="88">
        <v>13</v>
      </c>
      <c r="BB17" s="77">
        <f t="shared" si="3"/>
        <v>0.10569105691056911</v>
      </c>
      <c r="BC17" s="77">
        <f>SUM(BB$5:BB17)</f>
        <v>0.98373983739837401</v>
      </c>
      <c r="BD17" s="63">
        <v>128</v>
      </c>
      <c r="BE17" s="75" t="s">
        <v>111</v>
      </c>
      <c r="BF17" s="75" t="s">
        <v>113</v>
      </c>
      <c r="BG17" s="89">
        <v>19</v>
      </c>
      <c r="BH17" s="77">
        <f t="shared" si="9"/>
        <v>0.16666666666666666</v>
      </c>
      <c r="BI17" s="77">
        <f>SUM(BH$5:BH17)</f>
        <v>0.71929824561403499</v>
      </c>
      <c r="BJ17" s="63">
        <v>128</v>
      </c>
      <c r="BK17" s="75" t="s">
        <v>111</v>
      </c>
      <c r="BL17" s="75" t="s">
        <v>113</v>
      </c>
      <c r="BM17" s="89">
        <v>20</v>
      </c>
      <c r="BN17" s="77">
        <f t="shared" si="10"/>
        <v>0.17699115044247787</v>
      </c>
      <c r="BO17" s="77">
        <f>SUM(BN$5:BN17)</f>
        <v>0.91150442477876115</v>
      </c>
      <c r="BP17" s="63">
        <v>128</v>
      </c>
      <c r="BQ17" s="75" t="s">
        <v>111</v>
      </c>
      <c r="BR17" s="75" t="s">
        <v>113</v>
      </c>
      <c r="BS17" s="89">
        <v>19</v>
      </c>
      <c r="BT17" s="77">
        <f t="shared" si="11"/>
        <v>0.17592592592592593</v>
      </c>
      <c r="BU17" s="77">
        <f>SUM(BT$5:BT17)</f>
        <v>0.75925925925925919</v>
      </c>
      <c r="BV17" s="63">
        <v>128</v>
      </c>
      <c r="BW17" s="75" t="s">
        <v>111</v>
      </c>
      <c r="BX17" s="75" t="s">
        <v>113</v>
      </c>
      <c r="BY17" s="89">
        <v>17</v>
      </c>
      <c r="BZ17" s="77">
        <f t="shared" si="12"/>
        <v>0.15178571428571427</v>
      </c>
      <c r="CA17" s="77">
        <f>SUM(BZ$5:BZ17)</f>
        <v>0.8303571428571429</v>
      </c>
    </row>
    <row r="18" spans="1:79">
      <c r="A18" s="63">
        <v>180</v>
      </c>
      <c r="B18" s="62"/>
      <c r="C18" s="75" t="s">
        <v>114</v>
      </c>
      <c r="D18" s="75" t="s">
        <v>115</v>
      </c>
      <c r="E18" s="76">
        <v>10</v>
      </c>
      <c r="F18" s="77">
        <f t="shared" si="4"/>
        <v>9.3457943925233641E-2</v>
      </c>
      <c r="G18" s="77">
        <f>SUM(F$5:F18)</f>
        <v>0.9719626168224299</v>
      </c>
      <c r="H18" s="63">
        <v>180</v>
      </c>
      <c r="I18" s="75" t="s">
        <v>114</v>
      </c>
      <c r="J18" s="75" t="s">
        <v>115</v>
      </c>
      <c r="K18" s="76">
        <v>19</v>
      </c>
      <c r="L18" s="77">
        <f t="shared" si="0"/>
        <v>0.17592592592592593</v>
      </c>
      <c r="M18" s="77">
        <f>SUM(L$5:L18)</f>
        <v>0.97222222222222221</v>
      </c>
      <c r="N18" s="63">
        <v>180</v>
      </c>
      <c r="O18" s="75" t="s">
        <v>114</v>
      </c>
      <c r="P18" s="75" t="s">
        <v>115</v>
      </c>
      <c r="Q18" s="88">
        <v>10</v>
      </c>
      <c r="R18" s="77">
        <f t="shared" si="5"/>
        <v>9.3457943925233641E-2</v>
      </c>
      <c r="S18" s="77">
        <f>SUM(R$5:R18)</f>
        <v>0.90654205607476634</v>
      </c>
      <c r="T18" s="63">
        <v>180</v>
      </c>
      <c r="U18" s="75" t="s">
        <v>114</v>
      </c>
      <c r="V18" s="75" t="s">
        <v>115</v>
      </c>
      <c r="W18" s="90">
        <v>3</v>
      </c>
      <c r="X18" s="77">
        <f t="shared" si="6"/>
        <v>2.5862068965517241E-2</v>
      </c>
      <c r="Y18" s="77">
        <f>SUM(X$5:X18)</f>
        <v>0.99137931034482751</v>
      </c>
      <c r="Z18" s="63">
        <v>180</v>
      </c>
      <c r="AA18" s="75" t="s">
        <v>114</v>
      </c>
      <c r="AB18" s="75" t="s">
        <v>115</v>
      </c>
      <c r="AC18" s="90">
        <v>8</v>
      </c>
      <c r="AD18" s="77">
        <f t="shared" si="7"/>
        <v>7.476635514018691E-2</v>
      </c>
      <c r="AE18" s="77">
        <f>SUM(AD$5:AD18)</f>
        <v>0.93457943925233633</v>
      </c>
      <c r="AF18" s="63">
        <v>180</v>
      </c>
      <c r="AG18" s="75" t="s">
        <v>114</v>
      </c>
      <c r="AH18" s="75" t="s">
        <v>115</v>
      </c>
      <c r="AI18" s="90">
        <v>20</v>
      </c>
      <c r="AJ18" s="77">
        <f t="shared" si="8"/>
        <v>0.16806722689075632</v>
      </c>
      <c r="AK18" s="77">
        <f>SUM(AJ$5:AJ18)</f>
        <v>0.88235294117647056</v>
      </c>
      <c r="AL18" s="63">
        <v>180</v>
      </c>
      <c r="AM18" s="86" t="s">
        <v>114</v>
      </c>
      <c r="AN18" s="86" t="s">
        <v>115</v>
      </c>
      <c r="AO18" s="90">
        <v>13</v>
      </c>
      <c r="AP18" s="87">
        <f t="shared" si="1"/>
        <v>0.10833333333333334</v>
      </c>
      <c r="AQ18" s="87">
        <f>SUM(AP$5:AP18)</f>
        <v>0.94166666666666665</v>
      </c>
      <c r="AR18" s="63">
        <v>180</v>
      </c>
      <c r="AS18" s="86" t="s">
        <v>114</v>
      </c>
      <c r="AT18" s="86" t="s">
        <v>115</v>
      </c>
      <c r="AU18" s="90">
        <v>4</v>
      </c>
      <c r="AV18" s="87">
        <f t="shared" si="2"/>
        <v>3.7383177570093455E-2</v>
      </c>
      <c r="AW18" s="92">
        <f>SUM(AV$5:AV18)</f>
        <v>0.95327102803738317</v>
      </c>
      <c r="AX18" s="63">
        <v>180</v>
      </c>
      <c r="AY18" s="75" t="s">
        <v>114</v>
      </c>
      <c r="AZ18" s="75" t="s">
        <v>115</v>
      </c>
      <c r="BA18" s="88">
        <v>2</v>
      </c>
      <c r="BB18" s="77">
        <f t="shared" si="3"/>
        <v>1.6260162601626018E-2</v>
      </c>
      <c r="BC18" s="77">
        <f>SUM(BB$5:BB18)</f>
        <v>1</v>
      </c>
      <c r="BD18" s="63">
        <v>180</v>
      </c>
      <c r="BE18" s="75" t="s">
        <v>114</v>
      </c>
      <c r="BF18" s="75" t="s">
        <v>115</v>
      </c>
      <c r="BG18" s="89">
        <v>17</v>
      </c>
      <c r="BH18" s="77">
        <f t="shared" si="9"/>
        <v>0.14912280701754385</v>
      </c>
      <c r="BI18" s="77">
        <f>SUM(BH$5:BH18)</f>
        <v>0.86842105263157887</v>
      </c>
      <c r="BJ18" s="63">
        <v>180</v>
      </c>
      <c r="BK18" s="75" t="s">
        <v>114</v>
      </c>
      <c r="BL18" s="75" t="s">
        <v>115</v>
      </c>
      <c r="BM18" s="89">
        <v>7</v>
      </c>
      <c r="BN18" s="77">
        <f t="shared" si="10"/>
        <v>6.1946902654867256E-2</v>
      </c>
      <c r="BO18" s="77">
        <f>SUM(BN$5:BN18)</f>
        <v>0.97345132743362839</v>
      </c>
      <c r="BP18" s="63">
        <v>180</v>
      </c>
      <c r="BQ18" s="75" t="s">
        <v>114</v>
      </c>
      <c r="BR18" s="75" t="s">
        <v>115</v>
      </c>
      <c r="BS18" s="89">
        <v>13</v>
      </c>
      <c r="BT18" s="77">
        <f t="shared" si="11"/>
        <v>0.12037037037037036</v>
      </c>
      <c r="BU18" s="77">
        <f>SUM(BT$5:BT18)</f>
        <v>0.87962962962962954</v>
      </c>
      <c r="BV18" s="63">
        <v>180</v>
      </c>
      <c r="BW18" s="75" t="s">
        <v>114</v>
      </c>
      <c r="BX18" s="75" t="s">
        <v>115</v>
      </c>
      <c r="BY18" s="89">
        <v>15</v>
      </c>
      <c r="BZ18" s="77">
        <f t="shared" si="12"/>
        <v>0.13392857142857142</v>
      </c>
      <c r="CA18" s="77">
        <f>SUM(BZ$5:BZ18)</f>
        <v>0.9642857142857143</v>
      </c>
    </row>
    <row r="19" spans="1:79">
      <c r="A19" s="63">
        <v>256</v>
      </c>
      <c r="B19" s="62"/>
      <c r="C19" s="75" t="s">
        <v>114</v>
      </c>
      <c r="D19" s="75" t="s">
        <v>116</v>
      </c>
      <c r="E19" s="76">
        <v>3</v>
      </c>
      <c r="F19" s="77">
        <f t="shared" si="4"/>
        <v>2.8037383177570093E-2</v>
      </c>
      <c r="G19" s="77">
        <f>SUM(F$5:F19)</f>
        <v>1</v>
      </c>
      <c r="H19" s="63">
        <v>256</v>
      </c>
      <c r="I19" s="75" t="s">
        <v>114</v>
      </c>
      <c r="J19" s="75" t="s">
        <v>116</v>
      </c>
      <c r="K19" s="76">
        <v>3</v>
      </c>
      <c r="L19" s="77">
        <f t="shared" si="0"/>
        <v>2.7777777777777776E-2</v>
      </c>
      <c r="M19" s="77">
        <f>SUM(L$5:L19)</f>
        <v>1</v>
      </c>
      <c r="N19" s="63">
        <v>256</v>
      </c>
      <c r="O19" s="75" t="s">
        <v>114</v>
      </c>
      <c r="P19" s="75" t="s">
        <v>116</v>
      </c>
      <c r="Q19" s="88">
        <v>9</v>
      </c>
      <c r="R19" s="77">
        <f t="shared" si="5"/>
        <v>8.4112149532710276E-2</v>
      </c>
      <c r="S19" s="77">
        <f>SUM(R$5:R19)</f>
        <v>0.99065420560747663</v>
      </c>
      <c r="T19" s="63">
        <v>256</v>
      </c>
      <c r="U19" s="75" t="s">
        <v>114</v>
      </c>
      <c r="V19" s="75" t="s">
        <v>116</v>
      </c>
      <c r="W19" s="90">
        <v>1</v>
      </c>
      <c r="X19" s="77">
        <f t="shared" si="6"/>
        <v>8.6206896551724137E-3</v>
      </c>
      <c r="Y19" s="77">
        <f>SUM(X$5:X19)</f>
        <v>0.99999999999999989</v>
      </c>
      <c r="Z19" s="63">
        <v>256</v>
      </c>
      <c r="AA19" s="75" t="s">
        <v>114</v>
      </c>
      <c r="AB19" s="75" t="s">
        <v>116</v>
      </c>
      <c r="AC19" s="90">
        <v>5</v>
      </c>
      <c r="AD19" s="77">
        <f t="shared" si="7"/>
        <v>4.6728971962616821E-2</v>
      </c>
      <c r="AE19" s="77">
        <f>SUM(AD$5:AD19)</f>
        <v>0.98130841121495316</v>
      </c>
      <c r="AF19" s="63">
        <v>256</v>
      </c>
      <c r="AG19" s="75" t="s">
        <v>114</v>
      </c>
      <c r="AH19" s="75" t="s">
        <v>116</v>
      </c>
      <c r="AI19" s="90">
        <v>8</v>
      </c>
      <c r="AJ19" s="77">
        <f t="shared" si="8"/>
        <v>6.7226890756302518E-2</v>
      </c>
      <c r="AK19" s="93">
        <f>SUM(AJ$5:AJ19)</f>
        <v>0.94957983193277307</v>
      </c>
      <c r="AL19" s="63">
        <v>256</v>
      </c>
      <c r="AM19" s="86" t="s">
        <v>114</v>
      </c>
      <c r="AN19" s="86" t="s">
        <v>116</v>
      </c>
      <c r="AO19" s="90">
        <v>4</v>
      </c>
      <c r="AP19" s="87">
        <f t="shared" si="1"/>
        <v>3.3333333333333333E-2</v>
      </c>
      <c r="AQ19" s="87">
        <f>SUM(AP$5:AP19)</f>
        <v>0.97499999999999998</v>
      </c>
      <c r="AR19" s="63">
        <v>256</v>
      </c>
      <c r="AS19" s="86" t="s">
        <v>114</v>
      </c>
      <c r="AT19" s="86" t="s">
        <v>116</v>
      </c>
      <c r="AU19" s="90">
        <v>4</v>
      </c>
      <c r="AV19" s="87">
        <f t="shared" si="2"/>
        <v>3.7383177570093455E-2</v>
      </c>
      <c r="AW19" s="87">
        <f>SUM(AV$5:AV19)</f>
        <v>0.99065420560747663</v>
      </c>
      <c r="AX19" s="63">
        <v>256</v>
      </c>
      <c r="AY19" s="75" t="s">
        <v>114</v>
      </c>
      <c r="AZ19" s="75" t="s">
        <v>116</v>
      </c>
      <c r="BA19" s="88"/>
      <c r="BB19" s="77">
        <f t="shared" si="3"/>
        <v>0</v>
      </c>
      <c r="BC19" s="77">
        <f>SUM(BB$5:BB19)</f>
        <v>1</v>
      </c>
      <c r="BD19" s="63">
        <v>256</v>
      </c>
      <c r="BE19" s="75" t="s">
        <v>114</v>
      </c>
      <c r="BF19" s="75" t="s">
        <v>116</v>
      </c>
      <c r="BG19" s="89">
        <v>12</v>
      </c>
      <c r="BH19" s="77">
        <f t="shared" si="9"/>
        <v>0.10526315789473684</v>
      </c>
      <c r="BI19" s="77">
        <f>SUM(BH$5:BH19)</f>
        <v>0.97368421052631571</v>
      </c>
      <c r="BJ19" s="63">
        <v>256</v>
      </c>
      <c r="BK19" s="75" t="s">
        <v>114</v>
      </c>
      <c r="BL19" s="75" t="s">
        <v>116</v>
      </c>
      <c r="BM19" s="89">
        <v>1</v>
      </c>
      <c r="BN19" s="77">
        <f t="shared" si="10"/>
        <v>8.8495575221238937E-3</v>
      </c>
      <c r="BO19" s="77">
        <f>SUM(BN$5:BN19)</f>
        <v>0.9823008849557523</v>
      </c>
      <c r="BP19" s="63">
        <v>256</v>
      </c>
      <c r="BQ19" s="75" t="s">
        <v>114</v>
      </c>
      <c r="BR19" s="75" t="s">
        <v>116</v>
      </c>
      <c r="BS19" s="89">
        <v>6</v>
      </c>
      <c r="BT19" s="77">
        <f t="shared" si="11"/>
        <v>5.5555555555555552E-2</v>
      </c>
      <c r="BU19" s="77">
        <f>SUM(BT$5:BT19)</f>
        <v>0.93518518518518512</v>
      </c>
      <c r="BV19" s="63">
        <v>256</v>
      </c>
      <c r="BW19" s="75" t="s">
        <v>114</v>
      </c>
      <c r="BX19" s="75" t="s">
        <v>116</v>
      </c>
      <c r="BY19" s="89"/>
      <c r="BZ19" s="77">
        <f t="shared" si="12"/>
        <v>0</v>
      </c>
      <c r="CA19" s="77">
        <f>SUM(BZ$5:BZ19)</f>
        <v>0.9642857142857143</v>
      </c>
    </row>
    <row r="20" spans="1:79">
      <c r="A20" s="63">
        <v>362</v>
      </c>
      <c r="B20" s="62"/>
      <c r="C20" s="75" t="s">
        <v>117</v>
      </c>
      <c r="D20" s="75" t="s">
        <v>118</v>
      </c>
      <c r="E20" s="76"/>
      <c r="F20" s="77">
        <f t="shared" si="4"/>
        <v>0</v>
      </c>
      <c r="G20" s="77">
        <f>SUM(F$5:F20)</f>
        <v>1</v>
      </c>
      <c r="H20" s="63">
        <v>362</v>
      </c>
      <c r="I20" s="75" t="s">
        <v>117</v>
      </c>
      <c r="J20" s="75" t="s">
        <v>118</v>
      </c>
      <c r="K20" s="76"/>
      <c r="L20" s="77">
        <f t="shared" si="0"/>
        <v>0</v>
      </c>
      <c r="M20" s="77">
        <f>SUM(L$5:L20)</f>
        <v>1</v>
      </c>
      <c r="N20" s="63">
        <v>362</v>
      </c>
      <c r="O20" s="75" t="s">
        <v>117</v>
      </c>
      <c r="P20" s="75" t="s">
        <v>118</v>
      </c>
      <c r="Q20" s="88">
        <v>1</v>
      </c>
      <c r="R20" s="77">
        <f t="shared" si="5"/>
        <v>9.3457943925233638E-3</v>
      </c>
      <c r="S20" s="77">
        <f>SUM(R$5:R20)</f>
        <v>1</v>
      </c>
      <c r="T20" s="63">
        <v>362</v>
      </c>
      <c r="U20" s="75" t="s">
        <v>117</v>
      </c>
      <c r="V20" s="75" t="s">
        <v>118</v>
      </c>
      <c r="W20" s="90"/>
      <c r="X20" s="77">
        <f t="shared" si="6"/>
        <v>0</v>
      </c>
      <c r="Y20" s="77">
        <f>SUM(X$5:X20)</f>
        <v>0.99999999999999989</v>
      </c>
      <c r="Z20" s="63">
        <v>362</v>
      </c>
      <c r="AA20" s="75" t="s">
        <v>117</v>
      </c>
      <c r="AB20" s="75" t="s">
        <v>118</v>
      </c>
      <c r="AC20" s="90">
        <v>2</v>
      </c>
      <c r="AD20" s="77">
        <f t="shared" si="7"/>
        <v>1.8691588785046728E-2</v>
      </c>
      <c r="AE20" s="77">
        <f>SUM(AD$5:AD20)</f>
        <v>0.99999999999999989</v>
      </c>
      <c r="AF20" s="63">
        <v>362</v>
      </c>
      <c r="AG20" s="75" t="s">
        <v>117</v>
      </c>
      <c r="AH20" s="75" t="s">
        <v>118</v>
      </c>
      <c r="AI20" s="90">
        <v>4</v>
      </c>
      <c r="AJ20" s="77">
        <f t="shared" si="8"/>
        <v>3.3613445378151259E-2</v>
      </c>
      <c r="AK20" s="77">
        <f>SUM(AJ$5:AJ20)</f>
        <v>0.98319327731092432</v>
      </c>
      <c r="AL20" s="63">
        <v>362</v>
      </c>
      <c r="AM20" s="86" t="s">
        <v>117</v>
      </c>
      <c r="AN20" s="86" t="s">
        <v>118</v>
      </c>
      <c r="AO20" s="90">
        <v>2</v>
      </c>
      <c r="AP20" s="87">
        <f t="shared" si="1"/>
        <v>1.6666666666666666E-2</v>
      </c>
      <c r="AQ20" s="87">
        <f>SUM(AP$5:AP20)</f>
        <v>0.9916666666666667</v>
      </c>
      <c r="AR20" s="63">
        <v>362</v>
      </c>
      <c r="AS20" s="86" t="s">
        <v>117</v>
      </c>
      <c r="AT20" s="86" t="s">
        <v>118</v>
      </c>
      <c r="AU20" s="90">
        <v>1</v>
      </c>
      <c r="AV20" s="87">
        <f t="shared" si="2"/>
        <v>9.3457943925233638E-3</v>
      </c>
      <c r="AW20" s="87">
        <f>SUM(AV$5:AV20)</f>
        <v>1</v>
      </c>
      <c r="AX20" s="63">
        <v>362</v>
      </c>
      <c r="AY20" s="75" t="s">
        <v>117</v>
      </c>
      <c r="AZ20" s="75" t="s">
        <v>118</v>
      </c>
      <c r="BA20" s="88"/>
      <c r="BB20" s="77">
        <f t="shared" si="3"/>
        <v>0</v>
      </c>
      <c r="BC20" s="77">
        <f>SUM(BB$5:BB20)</f>
        <v>1</v>
      </c>
      <c r="BD20" s="63">
        <v>362</v>
      </c>
      <c r="BE20" s="75" t="s">
        <v>117</v>
      </c>
      <c r="BF20" s="75" t="s">
        <v>118</v>
      </c>
      <c r="BG20" s="75">
        <v>3</v>
      </c>
      <c r="BH20" s="77">
        <f t="shared" si="9"/>
        <v>2.6315789473684209E-2</v>
      </c>
      <c r="BI20" s="77">
        <f>SUM(BH$5:BH20)</f>
        <v>0.99999999999999989</v>
      </c>
      <c r="BJ20" s="63">
        <v>362</v>
      </c>
      <c r="BK20" s="75" t="s">
        <v>117</v>
      </c>
      <c r="BL20" s="75" t="s">
        <v>118</v>
      </c>
      <c r="BM20" s="75">
        <v>2</v>
      </c>
      <c r="BN20" s="77">
        <f t="shared" si="10"/>
        <v>1.7699115044247787E-2</v>
      </c>
      <c r="BO20" s="77">
        <f>SUM(BN$5:BN20)</f>
        <v>1</v>
      </c>
      <c r="BP20" s="63">
        <v>362</v>
      </c>
      <c r="BQ20" s="75" t="s">
        <v>117</v>
      </c>
      <c r="BR20" s="75" t="s">
        <v>118</v>
      </c>
      <c r="BS20" s="89">
        <v>7</v>
      </c>
      <c r="BT20" s="77">
        <f t="shared" si="11"/>
        <v>6.4814814814814811E-2</v>
      </c>
      <c r="BU20" s="77">
        <f>SUM(BT$5:BT20)</f>
        <v>0.99999999999999989</v>
      </c>
      <c r="BV20" s="63">
        <v>362</v>
      </c>
      <c r="BW20" s="75" t="s">
        <v>117</v>
      </c>
      <c r="BX20" s="75" t="s">
        <v>118</v>
      </c>
      <c r="BY20" s="89">
        <v>4</v>
      </c>
      <c r="BZ20" s="77">
        <f t="shared" si="12"/>
        <v>3.5714285714285712E-2</v>
      </c>
      <c r="CA20" s="77">
        <f>SUM(BZ$5:BZ20)</f>
        <v>1</v>
      </c>
    </row>
    <row r="21" spans="1:79">
      <c r="A21" s="63">
        <v>512</v>
      </c>
      <c r="C21" s="75" t="s">
        <v>117</v>
      </c>
      <c r="D21" s="75" t="s">
        <v>119</v>
      </c>
      <c r="E21" s="76"/>
      <c r="F21" s="77">
        <f t="shared" si="4"/>
        <v>0</v>
      </c>
      <c r="G21" s="77">
        <f>SUM(F$5:F21)</f>
        <v>1</v>
      </c>
      <c r="H21" s="63">
        <v>512</v>
      </c>
      <c r="I21" s="75" t="s">
        <v>117</v>
      </c>
      <c r="J21" s="75" t="s">
        <v>119</v>
      </c>
      <c r="K21" s="76"/>
      <c r="L21" s="77">
        <f t="shared" si="0"/>
        <v>0</v>
      </c>
      <c r="M21" s="77">
        <f>SUM(L$5:L21)</f>
        <v>1</v>
      </c>
      <c r="N21" s="63">
        <v>512</v>
      </c>
      <c r="O21" s="75" t="s">
        <v>117</v>
      </c>
      <c r="P21" s="75" t="s">
        <v>119</v>
      </c>
      <c r="Q21" s="88"/>
      <c r="R21" s="77">
        <f t="shared" si="5"/>
        <v>0</v>
      </c>
      <c r="S21" s="77">
        <f>SUM(R$5:R21)</f>
        <v>1</v>
      </c>
      <c r="T21" s="63">
        <v>512</v>
      </c>
      <c r="U21" s="75" t="s">
        <v>117</v>
      </c>
      <c r="V21" s="75" t="s">
        <v>119</v>
      </c>
      <c r="W21" s="90"/>
      <c r="X21" s="77">
        <f t="shared" si="6"/>
        <v>0</v>
      </c>
      <c r="Y21" s="77">
        <f>SUM(X$5:X21)</f>
        <v>0.99999999999999989</v>
      </c>
      <c r="Z21" s="63">
        <v>512</v>
      </c>
      <c r="AA21" s="75" t="s">
        <v>117</v>
      </c>
      <c r="AB21" s="75" t="s">
        <v>119</v>
      </c>
      <c r="AC21" s="75"/>
      <c r="AD21" s="77">
        <f t="shared" si="7"/>
        <v>0</v>
      </c>
      <c r="AE21" s="77">
        <f>SUM(AD$5:AD21)</f>
        <v>0.99999999999999989</v>
      </c>
      <c r="AF21" s="63">
        <v>512</v>
      </c>
      <c r="AG21" s="75" t="s">
        <v>117</v>
      </c>
      <c r="AH21" s="75" t="s">
        <v>119</v>
      </c>
      <c r="AI21" s="90">
        <v>1</v>
      </c>
      <c r="AJ21" s="77">
        <f t="shared" si="8"/>
        <v>8.4033613445378148E-3</v>
      </c>
      <c r="AK21" s="77">
        <f>SUM(AJ$5:AJ21)</f>
        <v>0.9915966386554621</v>
      </c>
      <c r="AL21" s="63">
        <v>512</v>
      </c>
      <c r="AM21" s="86" t="s">
        <v>117</v>
      </c>
      <c r="AN21" s="86" t="s">
        <v>119</v>
      </c>
      <c r="AO21" s="90">
        <v>1</v>
      </c>
      <c r="AP21" s="87">
        <f t="shared" si="1"/>
        <v>8.3333333333333332E-3</v>
      </c>
      <c r="AQ21" s="87">
        <f>SUM(AP$5:AP21)</f>
        <v>1</v>
      </c>
      <c r="AR21" s="63">
        <v>512</v>
      </c>
      <c r="AS21" s="86" t="s">
        <v>117</v>
      </c>
      <c r="AT21" s="86" t="s">
        <v>119</v>
      </c>
      <c r="AU21" s="90"/>
      <c r="AV21" s="87">
        <f t="shared" si="2"/>
        <v>0</v>
      </c>
      <c r="AW21" s="87">
        <f>SUM(AV$5:AV21)</f>
        <v>1</v>
      </c>
      <c r="AX21" s="63">
        <v>512</v>
      </c>
      <c r="AY21" s="75" t="s">
        <v>117</v>
      </c>
      <c r="AZ21" s="75" t="s">
        <v>119</v>
      </c>
      <c r="BA21" s="75"/>
      <c r="BB21" s="77">
        <f t="shared" si="3"/>
        <v>0</v>
      </c>
      <c r="BC21" s="77">
        <f>SUM(BB$5:BB21)</f>
        <v>1</v>
      </c>
      <c r="BD21" s="63">
        <v>512</v>
      </c>
      <c r="BE21" s="75" t="s">
        <v>117</v>
      </c>
      <c r="BF21" s="75" t="s">
        <v>119</v>
      </c>
      <c r="BG21" s="75"/>
      <c r="BH21" s="77">
        <f t="shared" si="9"/>
        <v>0</v>
      </c>
      <c r="BI21" s="77">
        <f>SUM(BH$5:BH21)</f>
        <v>0.99999999999999989</v>
      </c>
      <c r="BJ21" s="63">
        <v>512</v>
      </c>
      <c r="BK21" s="75" t="s">
        <v>117</v>
      </c>
      <c r="BL21" s="75" t="s">
        <v>119</v>
      </c>
      <c r="BM21" s="75"/>
      <c r="BN21" s="77">
        <f t="shared" si="10"/>
        <v>0</v>
      </c>
      <c r="BO21" s="77">
        <f>SUM(BN$5:BN21)</f>
        <v>1</v>
      </c>
      <c r="BP21" s="63">
        <v>512</v>
      </c>
      <c r="BQ21" s="75" t="s">
        <v>117</v>
      </c>
      <c r="BR21" s="75" t="s">
        <v>119</v>
      </c>
      <c r="BS21" s="89"/>
      <c r="BT21" s="77">
        <f t="shared" si="11"/>
        <v>0</v>
      </c>
      <c r="BU21" s="77">
        <f>SUM(BT$5:BT21)</f>
        <v>0.99999999999999989</v>
      </c>
      <c r="BV21" s="63">
        <v>512</v>
      </c>
      <c r="BW21" s="75" t="s">
        <v>117</v>
      </c>
      <c r="BX21" s="75" t="s">
        <v>119</v>
      </c>
      <c r="BY21" s="89"/>
      <c r="BZ21" s="77">
        <f t="shared" si="12"/>
        <v>0</v>
      </c>
      <c r="CA21" s="77">
        <f>SUM(BZ$5:BZ21)</f>
        <v>1</v>
      </c>
    </row>
    <row r="22" spans="1:79">
      <c r="A22" s="63">
        <v>1024</v>
      </c>
      <c r="C22" s="75" t="s">
        <v>120</v>
      </c>
      <c r="D22" s="75" t="s">
        <v>121</v>
      </c>
      <c r="E22" s="76"/>
      <c r="F22" s="77">
        <f t="shared" si="4"/>
        <v>0</v>
      </c>
      <c r="G22" s="77">
        <f>SUM(F$5:F22)</f>
        <v>1</v>
      </c>
      <c r="H22" s="63">
        <v>1024</v>
      </c>
      <c r="I22" s="75" t="s">
        <v>120</v>
      </c>
      <c r="J22" s="75" t="s">
        <v>121</v>
      </c>
      <c r="K22" s="76"/>
      <c r="L22" s="77">
        <f t="shared" si="0"/>
        <v>0</v>
      </c>
      <c r="M22" s="77">
        <f>SUM(L$5:L22)</f>
        <v>1</v>
      </c>
      <c r="N22" s="63">
        <v>1024</v>
      </c>
      <c r="O22" s="75" t="s">
        <v>120</v>
      </c>
      <c r="P22" s="75" t="s">
        <v>121</v>
      </c>
      <c r="Q22" s="88"/>
      <c r="R22" s="77">
        <f t="shared" si="5"/>
        <v>0</v>
      </c>
      <c r="S22" s="77">
        <f>SUM(R$5:R22)</f>
        <v>1</v>
      </c>
      <c r="T22" s="63">
        <v>1024</v>
      </c>
      <c r="U22" s="75" t="s">
        <v>120</v>
      </c>
      <c r="V22" s="75" t="s">
        <v>121</v>
      </c>
      <c r="W22" s="90"/>
      <c r="X22" s="77">
        <f t="shared" si="6"/>
        <v>0</v>
      </c>
      <c r="Y22" s="77">
        <f>SUM(X$5:X22)</f>
        <v>0.99999999999999989</v>
      </c>
      <c r="Z22" s="63">
        <v>1024</v>
      </c>
      <c r="AA22" s="75" t="s">
        <v>120</v>
      </c>
      <c r="AB22" s="75" t="s">
        <v>121</v>
      </c>
      <c r="AC22" s="75"/>
      <c r="AD22" s="77">
        <f t="shared" si="7"/>
        <v>0</v>
      </c>
      <c r="AE22" s="77">
        <f>SUM(AD$5:AD22)</f>
        <v>0.99999999999999989</v>
      </c>
      <c r="AF22" s="63">
        <v>1024</v>
      </c>
      <c r="AG22" s="75" t="s">
        <v>120</v>
      </c>
      <c r="AH22" s="94" t="s">
        <v>122</v>
      </c>
      <c r="AI22" s="90">
        <v>1</v>
      </c>
      <c r="AJ22" s="77">
        <f t="shared" si="8"/>
        <v>8.4033613445378148E-3</v>
      </c>
      <c r="AK22" s="77">
        <f>SUM(AJ$5:AJ22)</f>
        <v>0.99999999999999989</v>
      </c>
      <c r="AL22" s="63">
        <v>1024</v>
      </c>
      <c r="AM22" s="75" t="s">
        <v>120</v>
      </c>
      <c r="AN22" s="94" t="s">
        <v>122</v>
      </c>
      <c r="AO22" s="90"/>
      <c r="AP22" s="87">
        <f t="shared" si="1"/>
        <v>0</v>
      </c>
      <c r="AQ22" s="87">
        <f>SUM(AP$5:AP22)</f>
        <v>1</v>
      </c>
      <c r="AR22" s="63">
        <v>1024</v>
      </c>
      <c r="AS22" s="75" t="s">
        <v>120</v>
      </c>
      <c r="AT22" s="94" t="s">
        <v>122</v>
      </c>
      <c r="AU22" s="90"/>
      <c r="AV22" s="87">
        <f t="shared" si="2"/>
        <v>0</v>
      </c>
      <c r="AW22" s="87">
        <f>SUM(AV$5:AV22)</f>
        <v>1</v>
      </c>
      <c r="AX22" s="63">
        <v>1024</v>
      </c>
      <c r="AY22" s="75" t="s">
        <v>120</v>
      </c>
      <c r="AZ22" s="94" t="s">
        <v>122</v>
      </c>
      <c r="BA22" s="75"/>
      <c r="BB22" s="77">
        <f t="shared" si="3"/>
        <v>0</v>
      </c>
      <c r="BC22" s="77">
        <f>SUM(BB$5:BB22)</f>
        <v>1</v>
      </c>
      <c r="BD22" s="63">
        <v>1024</v>
      </c>
      <c r="BE22" s="75" t="s">
        <v>120</v>
      </c>
      <c r="BF22" s="94" t="s">
        <v>122</v>
      </c>
      <c r="BG22" s="75"/>
      <c r="BH22" s="77">
        <f t="shared" si="9"/>
        <v>0</v>
      </c>
      <c r="BI22" s="77">
        <f>SUM(BH$5:BH22)</f>
        <v>0.99999999999999989</v>
      </c>
      <c r="BJ22" s="63">
        <v>1024</v>
      </c>
      <c r="BK22" s="75" t="s">
        <v>120</v>
      </c>
      <c r="BL22" s="94" t="s">
        <v>122</v>
      </c>
      <c r="BM22" s="75"/>
      <c r="BN22" s="77">
        <f t="shared" si="10"/>
        <v>0</v>
      </c>
      <c r="BO22" s="77">
        <f>SUM(BN$5:BN22)</f>
        <v>1</v>
      </c>
      <c r="BP22" s="63">
        <v>1024</v>
      </c>
      <c r="BQ22" s="75" t="s">
        <v>120</v>
      </c>
      <c r="BR22" s="94" t="s">
        <v>122</v>
      </c>
      <c r="BS22" s="75"/>
      <c r="BT22" s="77">
        <f t="shared" si="11"/>
        <v>0</v>
      </c>
      <c r="BU22" s="77">
        <f>SUM(BT$5:BT22)</f>
        <v>0.99999999999999989</v>
      </c>
      <c r="BV22" s="63">
        <v>1024</v>
      </c>
      <c r="BW22" s="75" t="s">
        <v>120</v>
      </c>
      <c r="BX22" s="94" t="s">
        <v>122</v>
      </c>
      <c r="BY22" s="75"/>
      <c r="BZ22" s="77">
        <f t="shared" si="12"/>
        <v>0</v>
      </c>
      <c r="CA22" s="77">
        <f>SUM(BZ$5:BZ22)</f>
        <v>1</v>
      </c>
    </row>
    <row r="23" spans="1:79">
      <c r="A23" s="63">
        <v>2048</v>
      </c>
      <c r="C23" s="95" t="s">
        <v>117</v>
      </c>
      <c r="D23" s="94" t="s">
        <v>123</v>
      </c>
      <c r="E23" s="75"/>
      <c r="F23" s="77">
        <f t="shared" si="4"/>
        <v>0</v>
      </c>
      <c r="G23" s="77">
        <f>SUM(F$5:F23)</f>
        <v>1</v>
      </c>
      <c r="H23" s="63">
        <v>2048</v>
      </c>
      <c r="I23" s="95" t="s">
        <v>120</v>
      </c>
      <c r="J23" s="94" t="s">
        <v>123</v>
      </c>
      <c r="K23" s="75"/>
      <c r="L23" s="77">
        <f t="shared" si="0"/>
        <v>0</v>
      </c>
      <c r="M23" s="77">
        <f>SUM(L$5:L23)</f>
        <v>1</v>
      </c>
      <c r="N23" s="63">
        <v>2048</v>
      </c>
      <c r="O23" s="95" t="s">
        <v>117</v>
      </c>
      <c r="P23" s="94" t="s">
        <v>123</v>
      </c>
      <c r="Q23" s="86"/>
      <c r="R23" s="77">
        <f t="shared" si="5"/>
        <v>0</v>
      </c>
      <c r="S23" s="77">
        <f>SUM(R$5:R23)</f>
        <v>1</v>
      </c>
      <c r="T23" s="63">
        <v>2048</v>
      </c>
      <c r="U23" s="95" t="s">
        <v>117</v>
      </c>
      <c r="V23" s="94" t="s">
        <v>123</v>
      </c>
      <c r="W23" s="86"/>
      <c r="X23" s="77">
        <f t="shared" si="6"/>
        <v>0</v>
      </c>
      <c r="Y23" s="77">
        <f>SUM(X$5:X23)</f>
        <v>0.99999999999999989</v>
      </c>
      <c r="Z23" s="63">
        <v>2048</v>
      </c>
      <c r="AA23" s="95" t="s">
        <v>117</v>
      </c>
      <c r="AB23" s="94" t="s">
        <v>123</v>
      </c>
      <c r="AC23" s="75"/>
      <c r="AD23" s="77">
        <f t="shared" si="7"/>
        <v>0</v>
      </c>
      <c r="AE23" s="77">
        <f>SUM(AD$5:AD23)</f>
        <v>0.99999999999999989</v>
      </c>
      <c r="AF23" s="63">
        <v>2048</v>
      </c>
      <c r="AG23" s="95" t="s">
        <v>120</v>
      </c>
      <c r="AH23" s="94" t="s">
        <v>123</v>
      </c>
      <c r="AI23" s="75"/>
      <c r="AJ23" s="77">
        <f t="shared" si="8"/>
        <v>0</v>
      </c>
      <c r="AK23" s="77">
        <f>SUM(AJ$5:AJ23)</f>
        <v>0.99999999999999989</v>
      </c>
      <c r="AL23" s="63">
        <v>2048</v>
      </c>
      <c r="AM23" s="96" t="s">
        <v>120</v>
      </c>
      <c r="AN23" s="97" t="s">
        <v>123</v>
      </c>
      <c r="AO23" s="86"/>
      <c r="AP23" s="87">
        <f t="shared" si="1"/>
        <v>0</v>
      </c>
      <c r="AQ23" s="87">
        <f>SUM(AP$5:AP23)</f>
        <v>1</v>
      </c>
      <c r="AR23" s="63">
        <v>2048</v>
      </c>
      <c r="AS23" s="96" t="s">
        <v>117</v>
      </c>
      <c r="AT23" s="97" t="s">
        <v>123</v>
      </c>
      <c r="AU23" s="86"/>
      <c r="AV23" s="87">
        <f t="shared" si="2"/>
        <v>0</v>
      </c>
      <c r="AW23" s="87">
        <f>SUM(AV$5:AV23)</f>
        <v>1</v>
      </c>
      <c r="AX23" s="63">
        <v>2048</v>
      </c>
      <c r="AY23" s="95" t="s">
        <v>117</v>
      </c>
      <c r="AZ23" s="94" t="s">
        <v>123</v>
      </c>
      <c r="BA23" s="75"/>
      <c r="BB23" s="77">
        <f t="shared" si="3"/>
        <v>0</v>
      </c>
      <c r="BC23" s="77">
        <f>SUM(BB$5:BB23)</f>
        <v>1</v>
      </c>
      <c r="BD23" s="63">
        <v>2048</v>
      </c>
      <c r="BE23" s="95" t="s">
        <v>117</v>
      </c>
      <c r="BF23" s="94" t="s">
        <v>123</v>
      </c>
      <c r="BG23" s="75"/>
      <c r="BH23" s="77">
        <f t="shared" si="9"/>
        <v>0</v>
      </c>
      <c r="BI23" s="77">
        <f>SUM(BH$5:BH23)</f>
        <v>0.99999999999999989</v>
      </c>
      <c r="BJ23" s="63">
        <v>2048</v>
      </c>
      <c r="BK23" s="95" t="s">
        <v>117</v>
      </c>
      <c r="BL23" s="94" t="s">
        <v>123</v>
      </c>
      <c r="BM23" s="75"/>
      <c r="BN23" s="77">
        <f t="shared" si="10"/>
        <v>0</v>
      </c>
      <c r="BO23" s="77">
        <f>SUM(BN$5:BN23)</f>
        <v>1</v>
      </c>
      <c r="BP23" s="63">
        <v>1024</v>
      </c>
      <c r="BQ23" s="95" t="s">
        <v>117</v>
      </c>
      <c r="BR23" s="94" t="s">
        <v>123</v>
      </c>
      <c r="BS23" s="75"/>
      <c r="BT23" s="77">
        <f t="shared" si="11"/>
        <v>0</v>
      </c>
      <c r="BU23" s="77">
        <f>SUM(BT$5:BT23)</f>
        <v>0.99999999999999989</v>
      </c>
      <c r="BV23" s="63">
        <v>1024</v>
      </c>
      <c r="BW23" s="95" t="s">
        <v>117</v>
      </c>
      <c r="BX23" s="94" t="s">
        <v>123</v>
      </c>
      <c r="BY23" s="75"/>
      <c r="BZ23" s="77">
        <f t="shared" si="12"/>
        <v>0</v>
      </c>
      <c r="CA23" s="77">
        <f>SUM(BZ$5:BZ23)</f>
        <v>1</v>
      </c>
    </row>
    <row r="24" spans="1:79">
      <c r="A24" s="63">
        <v>4096</v>
      </c>
      <c r="C24" s="95" t="s">
        <v>117</v>
      </c>
      <c r="D24" s="94" t="s">
        <v>124</v>
      </c>
      <c r="E24" s="75"/>
      <c r="F24" s="77"/>
      <c r="G24" s="77"/>
      <c r="H24" s="63">
        <v>4096</v>
      </c>
      <c r="I24" s="95" t="s">
        <v>117</v>
      </c>
      <c r="J24" s="94" t="s">
        <v>124</v>
      </c>
      <c r="K24" s="90"/>
      <c r="L24" s="77">
        <f t="shared" si="0"/>
        <v>0</v>
      </c>
      <c r="M24" s="77">
        <f>SUM(L$5:L24)</f>
        <v>1</v>
      </c>
      <c r="N24" s="63">
        <v>4096</v>
      </c>
      <c r="O24" s="95" t="s">
        <v>117</v>
      </c>
      <c r="P24" s="94" t="s">
        <v>124</v>
      </c>
      <c r="Q24" s="86"/>
      <c r="R24" s="77"/>
      <c r="S24" s="77"/>
      <c r="T24" s="63">
        <v>4096</v>
      </c>
      <c r="U24" s="95" t="s">
        <v>117</v>
      </c>
      <c r="V24" s="94" t="s">
        <v>124</v>
      </c>
      <c r="W24" s="86"/>
      <c r="X24" s="77"/>
      <c r="Y24" s="77"/>
      <c r="Z24" s="63">
        <v>4096</v>
      </c>
      <c r="AA24" s="95" t="s">
        <v>117</v>
      </c>
      <c r="AB24" s="94" t="s">
        <v>124</v>
      </c>
      <c r="AC24" s="75"/>
      <c r="AD24" s="77"/>
      <c r="AE24" s="77"/>
      <c r="AF24" s="63">
        <v>4096</v>
      </c>
      <c r="AG24" s="95" t="s">
        <v>117</v>
      </c>
      <c r="AH24" s="94" t="s">
        <v>124</v>
      </c>
      <c r="AI24" s="75"/>
      <c r="AJ24" s="77"/>
      <c r="AK24" s="77"/>
      <c r="AL24" s="63">
        <v>4096</v>
      </c>
      <c r="AM24" s="96" t="s">
        <v>117</v>
      </c>
      <c r="AN24" s="97" t="s">
        <v>124</v>
      </c>
      <c r="AO24" s="86"/>
      <c r="AP24" s="87"/>
      <c r="AQ24" s="87"/>
      <c r="AR24" s="63">
        <v>4096</v>
      </c>
      <c r="AS24" s="96" t="s">
        <v>117</v>
      </c>
      <c r="AT24" s="97" t="s">
        <v>124</v>
      </c>
      <c r="AU24" s="86"/>
      <c r="AV24" s="87"/>
      <c r="AW24" s="87"/>
      <c r="AX24" s="63">
        <v>4096</v>
      </c>
      <c r="AY24" s="95" t="s">
        <v>117</v>
      </c>
      <c r="AZ24" s="94" t="s">
        <v>124</v>
      </c>
      <c r="BA24" s="75"/>
      <c r="BB24" s="77"/>
      <c r="BC24" s="77"/>
      <c r="BD24" s="63">
        <v>4096</v>
      </c>
      <c r="BE24" s="95" t="s">
        <v>117</v>
      </c>
      <c r="BF24" s="94" t="s">
        <v>124</v>
      </c>
      <c r="BG24" s="75"/>
      <c r="BH24" s="77"/>
      <c r="BI24" s="77"/>
      <c r="BJ24" s="63">
        <v>4096</v>
      </c>
      <c r="BK24" s="95" t="s">
        <v>117</v>
      </c>
      <c r="BL24" s="94" t="s">
        <v>124</v>
      </c>
      <c r="BM24" s="75"/>
      <c r="BN24" s="77"/>
      <c r="BO24" s="77"/>
      <c r="BP24" s="63">
        <v>2048</v>
      </c>
      <c r="BQ24" s="95" t="s">
        <v>117</v>
      </c>
      <c r="BR24" s="94" t="s">
        <v>124</v>
      </c>
      <c r="BS24" s="75"/>
      <c r="BT24" s="77"/>
      <c r="BU24" s="77"/>
      <c r="BV24" s="63">
        <v>2048</v>
      </c>
      <c r="BW24" s="95" t="s">
        <v>117</v>
      </c>
      <c r="BX24" s="94" t="s">
        <v>124</v>
      </c>
      <c r="BY24" s="75"/>
      <c r="BZ24" s="77"/>
      <c r="CA24" s="77"/>
    </row>
    <row r="25" spans="1:79">
      <c r="D25" s="98" t="s">
        <v>9</v>
      </c>
      <c r="E25" s="63">
        <f>SUM(E6:E23)</f>
        <v>107</v>
      </c>
      <c r="F25" s="99">
        <f t="shared" si="4"/>
        <v>1</v>
      </c>
      <c r="G25" s="100"/>
      <c r="J25" s="98" t="s">
        <v>9</v>
      </c>
      <c r="K25" s="63">
        <f>SUM(K6:K24)</f>
        <v>108</v>
      </c>
      <c r="L25" s="99">
        <f t="shared" si="0"/>
        <v>1</v>
      </c>
      <c r="M25" s="100"/>
      <c r="P25" s="98" t="s">
        <v>9</v>
      </c>
      <c r="Q25" s="63">
        <f>SUM(Q6:Q23)</f>
        <v>107</v>
      </c>
      <c r="R25" s="99">
        <f t="shared" si="5"/>
        <v>1</v>
      </c>
      <c r="S25" s="100"/>
      <c r="V25" s="98" t="s">
        <v>9</v>
      </c>
      <c r="W25" s="63">
        <f>SUM(W6:W23)</f>
        <v>116</v>
      </c>
      <c r="X25" s="99">
        <f t="shared" si="6"/>
        <v>1</v>
      </c>
      <c r="Y25" s="100"/>
      <c r="AB25" s="98" t="s">
        <v>9</v>
      </c>
      <c r="AC25" s="63">
        <f>SUM(AC6:AC23)</f>
        <v>107</v>
      </c>
      <c r="AD25" s="99">
        <f t="shared" si="7"/>
        <v>1</v>
      </c>
      <c r="AE25" s="100"/>
      <c r="AH25" s="98" t="s">
        <v>9</v>
      </c>
      <c r="AI25" s="63">
        <f>SUM(AI6:AI23)</f>
        <v>119</v>
      </c>
      <c r="AJ25" s="99">
        <f t="shared" si="8"/>
        <v>1</v>
      </c>
      <c r="AK25" s="100"/>
      <c r="AN25" s="98" t="s">
        <v>9</v>
      </c>
      <c r="AO25" s="63">
        <f>SUM(AO6:AO23)</f>
        <v>120</v>
      </c>
      <c r="AP25" s="99">
        <f>AO25/AO$25</f>
        <v>1</v>
      </c>
      <c r="AQ25" s="100"/>
      <c r="AT25" s="98" t="s">
        <v>9</v>
      </c>
      <c r="AU25" s="63">
        <f>SUM(AU6:AU23)</f>
        <v>107</v>
      </c>
      <c r="AV25" s="99">
        <f>AU25/AU$25</f>
        <v>1</v>
      </c>
      <c r="AW25" s="100"/>
      <c r="AZ25" s="98" t="s">
        <v>9</v>
      </c>
      <c r="BA25" s="63">
        <f>SUM(BA6:BA23)</f>
        <v>123</v>
      </c>
      <c r="BB25" s="99">
        <f>BA25/BA$25</f>
        <v>1</v>
      </c>
      <c r="BC25" s="100"/>
      <c r="BF25" s="98" t="s">
        <v>9</v>
      </c>
      <c r="BG25" s="63">
        <f>SUM(BG6:BG23)</f>
        <v>114</v>
      </c>
      <c r="BH25" s="99">
        <f t="shared" si="9"/>
        <v>1</v>
      </c>
      <c r="BI25" s="100"/>
      <c r="BL25" s="98" t="s">
        <v>9</v>
      </c>
      <c r="BM25" s="63">
        <f>SUM(BM6:BM23)</f>
        <v>113</v>
      </c>
      <c r="BN25" s="99">
        <f t="shared" si="10"/>
        <v>1</v>
      </c>
      <c r="BO25" s="100"/>
      <c r="BR25" s="98" t="s">
        <v>9</v>
      </c>
      <c r="BS25" s="63">
        <f>SUM(BS6:BS23)</f>
        <v>108</v>
      </c>
      <c r="BT25" s="99">
        <f t="shared" si="11"/>
        <v>1</v>
      </c>
      <c r="BU25" s="100"/>
      <c r="BX25" s="98" t="s">
        <v>9</v>
      </c>
      <c r="BY25" s="63">
        <f>SUM(BY6:BY23)</f>
        <v>112</v>
      </c>
      <c r="BZ25" s="99">
        <f t="shared" ref="BZ25" si="13">BY25/BY$25</f>
        <v>1</v>
      </c>
      <c r="CA25" s="100"/>
    </row>
    <row r="26" spans="1:79">
      <c r="E26" s="165"/>
    </row>
    <row r="27" spans="1:79" ht="6.75" customHeight="1">
      <c r="E27" s="165"/>
      <c r="K27" s="165"/>
      <c r="Q27" s="165"/>
      <c r="W27" s="165"/>
      <c r="AC27" s="165"/>
      <c r="AI27" s="165"/>
      <c r="AO27" s="165"/>
      <c r="AU27" s="165"/>
      <c r="BA27" s="165"/>
      <c r="BG27" s="165"/>
      <c r="BM27" s="165"/>
      <c r="BS27" s="165"/>
      <c r="BY27" s="165"/>
    </row>
    <row r="28" spans="1:79" ht="30.75" customHeight="1" thickBot="1">
      <c r="A28" s="101"/>
      <c r="B28" s="101"/>
      <c r="C28" s="102" t="s">
        <v>90</v>
      </c>
      <c r="D28" s="103" t="s">
        <v>125</v>
      </c>
      <c r="E28" s="168"/>
      <c r="F28" s="104" t="s">
        <v>126</v>
      </c>
      <c r="G28" s="105" t="s">
        <v>127</v>
      </c>
      <c r="I28" s="102" t="s">
        <v>90</v>
      </c>
      <c r="J28" s="103" t="s">
        <v>125</v>
      </c>
      <c r="K28" s="165"/>
      <c r="L28" s="104" t="s">
        <v>126</v>
      </c>
      <c r="M28" s="105" t="s">
        <v>127</v>
      </c>
      <c r="O28" s="102" t="s">
        <v>90</v>
      </c>
      <c r="P28" s="103" t="s">
        <v>125</v>
      </c>
      <c r="Q28" s="165"/>
      <c r="R28" s="104" t="s">
        <v>126</v>
      </c>
      <c r="S28" s="105" t="s">
        <v>127</v>
      </c>
      <c r="U28" s="102" t="s">
        <v>90</v>
      </c>
      <c r="V28" s="103" t="s">
        <v>125</v>
      </c>
      <c r="W28" s="165"/>
      <c r="X28" s="104" t="s">
        <v>126</v>
      </c>
      <c r="Y28" s="105" t="s">
        <v>127</v>
      </c>
      <c r="Z28" s="168"/>
      <c r="AA28" s="102" t="s">
        <v>90</v>
      </c>
      <c r="AB28" s="103" t="s">
        <v>125</v>
      </c>
      <c r="AC28" s="165"/>
      <c r="AD28" s="104" t="s">
        <v>126</v>
      </c>
      <c r="AE28" s="105" t="s">
        <v>127</v>
      </c>
      <c r="AF28" s="168"/>
      <c r="AG28" s="102" t="s">
        <v>90</v>
      </c>
      <c r="AH28" s="103" t="s">
        <v>125</v>
      </c>
      <c r="AI28" s="165"/>
      <c r="AJ28" s="104" t="s">
        <v>126</v>
      </c>
      <c r="AK28" s="105" t="s">
        <v>127</v>
      </c>
      <c r="AL28" s="168"/>
      <c r="AM28" s="102" t="s">
        <v>90</v>
      </c>
      <c r="AN28" s="103" t="s">
        <v>125</v>
      </c>
      <c r="AO28" s="165"/>
      <c r="AP28" s="104" t="s">
        <v>126</v>
      </c>
      <c r="AQ28" s="105" t="s">
        <v>127</v>
      </c>
      <c r="AR28" s="168"/>
      <c r="AS28" s="102" t="s">
        <v>90</v>
      </c>
      <c r="AT28" s="103" t="s">
        <v>125</v>
      </c>
      <c r="AU28" s="165"/>
      <c r="AV28" s="104" t="s">
        <v>126</v>
      </c>
      <c r="AW28" s="105" t="s">
        <v>127</v>
      </c>
      <c r="AX28" s="168"/>
      <c r="AY28" s="102" t="s">
        <v>90</v>
      </c>
      <c r="AZ28" s="103" t="s">
        <v>125</v>
      </c>
      <c r="BA28" s="165"/>
      <c r="BB28" s="104" t="s">
        <v>126</v>
      </c>
      <c r="BC28" s="105" t="s">
        <v>127</v>
      </c>
      <c r="BD28" s="168"/>
      <c r="BE28" s="102" t="s">
        <v>90</v>
      </c>
      <c r="BF28" s="103" t="s">
        <v>125</v>
      </c>
      <c r="BG28" s="165"/>
      <c r="BH28" s="104" t="s">
        <v>126</v>
      </c>
      <c r="BI28" s="105" t="s">
        <v>127</v>
      </c>
      <c r="BJ28" s="168"/>
      <c r="BK28" s="102" t="s">
        <v>90</v>
      </c>
      <c r="BL28" s="103" t="s">
        <v>125</v>
      </c>
      <c r="BM28" s="165"/>
      <c r="BN28" s="104" t="s">
        <v>126</v>
      </c>
      <c r="BO28" s="105" t="s">
        <v>127</v>
      </c>
      <c r="BP28" s="168"/>
      <c r="BQ28" s="102" t="s">
        <v>90</v>
      </c>
      <c r="BR28" s="103" t="s">
        <v>125</v>
      </c>
      <c r="BS28" s="165"/>
      <c r="BT28" s="104" t="s">
        <v>126</v>
      </c>
      <c r="BU28" s="105" t="s">
        <v>127</v>
      </c>
      <c r="BV28" s="168"/>
      <c r="BW28" s="102" t="s">
        <v>90</v>
      </c>
      <c r="BX28" s="103" t="s">
        <v>125</v>
      </c>
      <c r="BY28" s="165"/>
      <c r="BZ28" s="104" t="s">
        <v>126</v>
      </c>
      <c r="CA28" s="105" t="s">
        <v>127</v>
      </c>
    </row>
    <row r="29" spans="1:79" s="62" customFormat="1">
      <c r="A29" s="62">
        <v>0.05</v>
      </c>
      <c r="C29" s="106" t="s">
        <v>95</v>
      </c>
      <c r="D29" s="107">
        <f>+SUM(F6)</f>
        <v>1.8691588785046728E-2</v>
      </c>
      <c r="E29" s="168"/>
      <c r="F29" s="108" t="s">
        <v>128</v>
      </c>
      <c r="G29" s="109">
        <f>+A11+(($A$29-G11)*((A11-A10)/(G11-G10)))</f>
        <v>13.415000000000003</v>
      </c>
      <c r="I29" s="106" t="s">
        <v>95</v>
      </c>
      <c r="J29" s="107">
        <f>+SUM(L6)</f>
        <v>0</v>
      </c>
      <c r="K29" s="165"/>
      <c r="L29" s="108" t="s">
        <v>128</v>
      </c>
      <c r="M29" s="109">
        <f>+H12+(($A$29-M12)*((H12-H11)/(M12-M11)))</f>
        <v>16.528000000000002</v>
      </c>
      <c r="O29" s="106" t="s">
        <v>95</v>
      </c>
      <c r="P29" s="107">
        <f>+SUM(R6)</f>
        <v>0</v>
      </c>
      <c r="Q29" s="165"/>
      <c r="R29" s="108" t="s">
        <v>128</v>
      </c>
      <c r="S29" s="109">
        <f>+N12+(($A$29-S12)*((N12-N11)/(S12-S11)))</f>
        <v>18.215714285714288</v>
      </c>
      <c r="U29" s="106" t="s">
        <v>95</v>
      </c>
      <c r="V29" s="107">
        <f>+SUM(X6)</f>
        <v>0</v>
      </c>
      <c r="W29" s="165"/>
      <c r="X29" s="108" t="s">
        <v>128</v>
      </c>
      <c r="Y29" s="108">
        <f>+T12+(($A$29-Y12)*((T12-T11)/(Y12-Y11)))</f>
        <v>18.507999999999999</v>
      </c>
      <c r="Z29" s="168"/>
      <c r="AA29" s="106" t="s">
        <v>95</v>
      </c>
      <c r="AB29" s="107">
        <f>+SUM(AD6)</f>
        <v>9.3457943925233638E-3</v>
      </c>
      <c r="AC29" s="165"/>
      <c r="AD29" s="108" t="s">
        <v>128</v>
      </c>
      <c r="AE29" s="109">
        <f>+Z13+(($A$29-AE13)*((Z13-Z12)/(AE13-AE12)))</f>
        <v>24.01</v>
      </c>
      <c r="AF29" s="168"/>
      <c r="AG29" s="106" t="s">
        <v>95</v>
      </c>
      <c r="AH29" s="107">
        <f>+SUM(AJ6)</f>
        <v>0</v>
      </c>
      <c r="AI29" s="165"/>
      <c r="AJ29" s="108" t="s">
        <v>128</v>
      </c>
      <c r="AK29" s="109">
        <f>+AF11+(($A$29-AK12)*((AF12-AF11)/(AK12-AK11)))</f>
        <v>14.614000000000001</v>
      </c>
      <c r="AL29" s="168"/>
      <c r="AM29" s="106" t="s">
        <v>95</v>
      </c>
      <c r="AN29" s="107">
        <f>+SUM(AP6)</f>
        <v>9.166666666666666E-2</v>
      </c>
      <c r="AO29" s="165"/>
      <c r="AP29" s="108" t="s">
        <v>128</v>
      </c>
      <c r="AQ29" s="108">
        <v>1</v>
      </c>
      <c r="AR29" s="168"/>
      <c r="AS29" s="106" t="s">
        <v>95</v>
      </c>
      <c r="AT29" s="107">
        <f>+SUM(AV6)</f>
        <v>1.8691588785046728E-2</v>
      </c>
      <c r="AU29" s="165"/>
      <c r="AV29" s="108" t="s">
        <v>128</v>
      </c>
      <c r="AW29" s="110">
        <v>1</v>
      </c>
      <c r="AX29" s="168"/>
      <c r="AY29" s="106" t="s">
        <v>95</v>
      </c>
      <c r="AZ29" s="107">
        <f>+SUM(BB6)</f>
        <v>4.878048780487805E-2</v>
      </c>
      <c r="BA29" s="165"/>
      <c r="BB29" s="108" t="s">
        <v>128</v>
      </c>
      <c r="BC29" s="110">
        <v>1</v>
      </c>
      <c r="BD29" s="168"/>
      <c r="BE29" s="106" t="s">
        <v>95</v>
      </c>
      <c r="BF29" s="107">
        <f>+SUM(BH6)</f>
        <v>8.771929824561403E-3</v>
      </c>
      <c r="BG29" s="165"/>
      <c r="BH29" s="108" t="s">
        <v>128</v>
      </c>
      <c r="BI29" s="111">
        <f>+BD12+(($A$29-BI12)*((BD12-BD11)/(BI12-BI11)))</f>
        <v>19.740000000000002</v>
      </c>
      <c r="BJ29" s="168"/>
      <c r="BK29" s="106" t="s">
        <v>95</v>
      </c>
      <c r="BL29" s="107">
        <f>+SUM(BN6)</f>
        <v>2.6548672566371681E-2</v>
      </c>
      <c r="BM29" s="165"/>
      <c r="BN29" s="108" t="s">
        <v>128</v>
      </c>
      <c r="BO29" s="111">
        <f>+BJ11+(($A$30-BO11)*((BJ11-BJ10)/(BO11-BO10)))</f>
        <v>27.844000000000001</v>
      </c>
      <c r="BP29" s="168"/>
      <c r="BQ29" s="106" t="s">
        <v>95</v>
      </c>
      <c r="BR29" s="107">
        <f>+SUM(BT6)</f>
        <v>4.6296296296296294E-2</v>
      </c>
      <c r="BS29" s="165"/>
      <c r="BT29" s="108" t="s">
        <v>128</v>
      </c>
      <c r="BU29" s="110">
        <v>1</v>
      </c>
      <c r="BV29" s="168"/>
      <c r="BW29" s="106" t="s">
        <v>95</v>
      </c>
      <c r="BX29" s="107">
        <f>+SUM(BZ6)</f>
        <v>0</v>
      </c>
      <c r="BY29" s="165"/>
      <c r="BZ29" s="108" t="s">
        <v>128</v>
      </c>
      <c r="CA29" s="110">
        <f>+BV12+(($A$29-CA12)*((BV12-BV11)/(CA12-CA11)))</f>
        <v>17.508571428571429</v>
      </c>
    </row>
    <row r="30" spans="1:79">
      <c r="A30" s="63">
        <v>0.16</v>
      </c>
      <c r="C30" s="112" t="s">
        <v>129</v>
      </c>
      <c r="D30" s="113">
        <f>+SUM(F7:F15)</f>
        <v>0.4579439252336448</v>
      </c>
      <c r="E30" s="168"/>
      <c r="F30" s="111" t="s">
        <v>130</v>
      </c>
      <c r="G30" s="109">
        <f>+A14+(($A$30-G14)*((A14-A13)/(G14-G13)))</f>
        <v>22.445000000000007</v>
      </c>
      <c r="I30" s="112" t="s">
        <v>129</v>
      </c>
      <c r="J30" s="113">
        <f>+SUM(L7:L15)</f>
        <v>0.48148148148148145</v>
      </c>
      <c r="K30" s="165"/>
      <c r="L30" s="111" t="s">
        <v>130</v>
      </c>
      <c r="M30" s="109">
        <f>+H14+(($A$30-M14)*((H14-H13)/(M14-M13)))</f>
        <v>33.28</v>
      </c>
      <c r="O30" s="112" t="s">
        <v>129</v>
      </c>
      <c r="P30" s="113">
        <f>+SUM(R7:R15)</f>
        <v>0.49532710280373826</v>
      </c>
      <c r="Q30" s="165"/>
      <c r="R30" s="111" t="s">
        <v>130</v>
      </c>
      <c r="S30" s="109">
        <f>+N13+(($A$30-S13)*((N13-N12)/(S13-S12)))</f>
        <v>27.380571428571432</v>
      </c>
      <c r="U30" s="112" t="s">
        <v>129</v>
      </c>
      <c r="V30" s="113">
        <f>+SUM(X7:X15)</f>
        <v>0.64655172413793105</v>
      </c>
      <c r="W30" s="165"/>
      <c r="X30" s="111" t="s">
        <v>130</v>
      </c>
      <c r="Y30" s="108">
        <f>+T13+(($A$30-Y13)*((T13-T12)/(Y13-Y12)))</f>
        <v>26.710933333333333</v>
      </c>
      <c r="Z30" s="168"/>
      <c r="AA30" s="112" t="s">
        <v>129</v>
      </c>
      <c r="AB30" s="113">
        <f>+SUM(AD7:AD15)</f>
        <v>0.36448598130841114</v>
      </c>
      <c r="AC30" s="165"/>
      <c r="AD30" s="111" t="s">
        <v>130</v>
      </c>
      <c r="AE30" s="109">
        <f>+Z14+(($A$30-AE14)*((Z14-Z13)/(AE14-AE13)))</f>
        <v>36.463333333333338</v>
      </c>
      <c r="AF30" s="168"/>
      <c r="AG30" s="112" t="s">
        <v>129</v>
      </c>
      <c r="AH30" s="113">
        <f>+SUM(AJ7:AJ15)</f>
        <v>0.29411764705882354</v>
      </c>
      <c r="AI30" s="165"/>
      <c r="AJ30" s="111" t="s">
        <v>130</v>
      </c>
      <c r="AK30" s="109">
        <f>+AF13+(($A$30-AK14)*((AF14-AF13)/(AK14-AK13)))</f>
        <v>27.724444444444444</v>
      </c>
      <c r="AL30" s="168"/>
      <c r="AM30" s="112" t="s">
        <v>129</v>
      </c>
      <c r="AN30" s="113">
        <f>+SUM(AP7:AP15)</f>
        <v>0.48333333333333328</v>
      </c>
      <c r="AO30" s="165"/>
      <c r="AP30" s="111" t="s">
        <v>130</v>
      </c>
      <c r="AQ30" s="111">
        <f>+AL13+(($A$30-AQ13)*((AL13-AL12)/(AQ13-AQ12)))</f>
        <v>23.54</v>
      </c>
      <c r="AR30" s="168"/>
      <c r="AS30" s="112" t="s">
        <v>129</v>
      </c>
      <c r="AT30" s="113">
        <f>+SUM(AV7:AV15)</f>
        <v>0.66355140186915884</v>
      </c>
      <c r="AU30" s="165"/>
      <c r="AV30" s="111" t="s">
        <v>130</v>
      </c>
      <c r="AW30" s="111">
        <f>+AR12+(($A$30-AW12)*((AR12-AR11)/(AW12-AW11)))</f>
        <v>18.472000000000001</v>
      </c>
      <c r="AX30" s="168"/>
      <c r="AY30" s="112" t="s">
        <v>129</v>
      </c>
      <c r="AZ30" s="113">
        <f>+SUM(BB7:BB15)</f>
        <v>0.66666666666666663</v>
      </c>
      <c r="BA30" s="165"/>
      <c r="BB30" s="111" t="s">
        <v>130</v>
      </c>
      <c r="BC30" s="111">
        <f>+AX12+(($A$30-BC12)*((AX12-AX11)/(BC12-BC11)))</f>
        <v>17.608000000000001</v>
      </c>
      <c r="BD30" s="168"/>
      <c r="BE30" s="112" t="s">
        <v>129</v>
      </c>
      <c r="BF30" s="113">
        <f>+SUM(BH7:BH15)</f>
        <v>0.40350877192982454</v>
      </c>
      <c r="BG30" s="165"/>
      <c r="BH30" s="111" t="s">
        <v>130</v>
      </c>
      <c r="BI30" s="111">
        <f>+BD14+(($A$30-BI14)*((BD14-BD13)/(BI14-BI13)))</f>
        <v>37.24</v>
      </c>
      <c r="BJ30" s="168"/>
      <c r="BK30" s="112" t="s">
        <v>129</v>
      </c>
      <c r="BL30" s="113">
        <f>+SUM(BN7:BN15)</f>
        <v>0.50442477876106195</v>
      </c>
      <c r="BM30" s="165"/>
      <c r="BN30" s="111" t="s">
        <v>130</v>
      </c>
      <c r="BO30" s="111">
        <f>+BJ13+(($A$30-BO13)*((BJ13-BJ12)/(BO13-BO12)))</f>
        <v>24.827076923076927</v>
      </c>
      <c r="BP30" s="168"/>
      <c r="BQ30" s="112" t="s">
        <v>129</v>
      </c>
      <c r="BR30" s="113">
        <f>+SUM(BT7:BT15)</f>
        <v>0.32407407407407407</v>
      </c>
      <c r="BS30" s="165"/>
      <c r="BT30" s="111" t="s">
        <v>130</v>
      </c>
      <c r="BU30" s="111">
        <f>+BP13+(($A$30-BU13)*((BP13-BP12)/(BU13-BU12)))</f>
        <v>28.114666666666668</v>
      </c>
      <c r="BV30" s="168"/>
      <c r="BW30" s="112" t="s">
        <v>129</v>
      </c>
      <c r="BX30" s="113">
        <f>+SUM(BZ7:BZ15)</f>
        <v>0.5089285714285714</v>
      </c>
      <c r="BY30" s="165"/>
      <c r="BZ30" s="111" t="s">
        <v>130</v>
      </c>
      <c r="CA30" s="111">
        <f>+BV13+(($A$30-CA13)*((BV13-BV12)/(CA13-CA12)))</f>
        <v>29.104800000000001</v>
      </c>
    </row>
    <row r="31" spans="1:79">
      <c r="A31" s="63">
        <v>0.5</v>
      </c>
      <c r="C31" s="112" t="s">
        <v>131</v>
      </c>
      <c r="D31" s="113">
        <f>+SUM(F16:F19)</f>
        <v>0.52336448598130836</v>
      </c>
      <c r="E31" s="168"/>
      <c r="F31" s="111" t="s">
        <v>132</v>
      </c>
      <c r="G31" s="109">
        <f>+A16+(($A$31-G16)*((A16-A15)/(G16-G15)))</f>
        <v>67.611111111111114</v>
      </c>
      <c r="I31" s="112" t="s">
        <v>131</v>
      </c>
      <c r="J31" s="113">
        <f>+SUM(L16:L19)</f>
        <v>0.51851851851851849</v>
      </c>
      <c r="K31" s="165"/>
      <c r="L31" s="111" t="s">
        <v>132</v>
      </c>
      <c r="M31" s="109">
        <f>+H16+(($A$31-M16)*((H16-H15)/(M16-M15)))</f>
        <v>66.476190476190482</v>
      </c>
      <c r="O31" s="112" t="s">
        <v>131</v>
      </c>
      <c r="P31" s="113">
        <f>+SUM(R16:R19)</f>
        <v>0.49532710280373832</v>
      </c>
      <c r="Q31" s="165"/>
      <c r="R31" s="111" t="s">
        <v>132</v>
      </c>
      <c r="S31" s="108">
        <f>+N16+(($A$31-S16)*((N16-N15)/(S16-S15)))</f>
        <v>64.928571428571445</v>
      </c>
      <c r="U31" s="112" t="s">
        <v>131</v>
      </c>
      <c r="V31" s="113">
        <f>+SUM(X16:X19)</f>
        <v>0.35344827586206901</v>
      </c>
      <c r="W31" s="165"/>
      <c r="X31" s="111" t="s">
        <v>132</v>
      </c>
      <c r="Y31" s="109">
        <f>+T15+(($A$31-Y15)*((T15-T14)/(Y15-Y14)))</f>
        <v>52.862068965517238</v>
      </c>
      <c r="Z31" s="168"/>
      <c r="AA31" s="112" t="s">
        <v>131</v>
      </c>
      <c r="AB31" s="113">
        <f>+SUM(AD16:AD19)</f>
        <v>0.60747663551401865</v>
      </c>
      <c r="AC31" s="165"/>
      <c r="AD31" s="111" t="s">
        <v>132</v>
      </c>
      <c r="AE31" s="109">
        <f>+Z16+(($A$31-AE16)*((Z16-Z15)/(AE16-AE15)))</f>
        <v>81.550000000000011</v>
      </c>
      <c r="AF31" s="168"/>
      <c r="AG31" s="112" t="s">
        <v>131</v>
      </c>
      <c r="AH31" s="113">
        <f>+SUM(AJ16:AJ19)</f>
        <v>0.65546218487394958</v>
      </c>
      <c r="AI31" s="165"/>
      <c r="AJ31" s="111" t="s">
        <v>132</v>
      </c>
      <c r="AK31" s="109">
        <f>+AF16+(($A$31-AK16)*((AF16-AF15)/(AK16-AK15)))</f>
        <v>87.592592592592595</v>
      </c>
      <c r="AL31" s="168"/>
      <c r="AM31" s="112" t="s">
        <v>131</v>
      </c>
      <c r="AN31" s="113">
        <f>+SUM(AP16:AP19)</f>
        <v>0.39999999999999997</v>
      </c>
      <c r="AO31" s="165"/>
      <c r="AP31" s="111" t="s">
        <v>132</v>
      </c>
      <c r="AQ31" s="111">
        <f>+AL15+(($A$31-AQ15)*((AL15-AL14)/(AQ15-AQ14)))</f>
        <v>56.227272727272734</v>
      </c>
      <c r="AR31" s="168"/>
      <c r="AS31" s="112" t="s">
        <v>131</v>
      </c>
      <c r="AT31" s="113">
        <f>+SUM(AV16:AV19)</f>
        <v>0.30841121495327101</v>
      </c>
      <c r="AU31" s="165"/>
      <c r="AV31" s="111" t="s">
        <v>132</v>
      </c>
      <c r="AW31" s="111">
        <f>+AR15+(($A$31-AW15)*((AR15-AR14/(AW15-AW14))))</f>
        <v>88.898948598130829</v>
      </c>
      <c r="AX31" s="168"/>
      <c r="AY31" s="112" t="s">
        <v>131</v>
      </c>
      <c r="AZ31" s="113">
        <f>+SUM(BB16:BB19)</f>
        <v>0.28455284552845528</v>
      </c>
      <c r="BA31" s="165"/>
      <c r="BB31" s="111" t="s">
        <v>132</v>
      </c>
      <c r="BC31" s="111">
        <f>+AX14+(($A$31-BC14)*((AX14-AX13)/(BC14-BC13)))</f>
        <v>38.5</v>
      </c>
      <c r="BD31" s="168"/>
      <c r="BE31" s="112" t="s">
        <v>131</v>
      </c>
      <c r="BF31" s="113">
        <f>+SUM(BH16:BH19)</f>
        <v>0.56140350877192979</v>
      </c>
      <c r="BG31" s="165"/>
      <c r="BH31" s="111" t="s">
        <v>132</v>
      </c>
      <c r="BI31" s="111">
        <f>+BD16+(($A$31-BI16)*((BD16-BD15)/(BI16-BI15)))</f>
        <v>80.250000000000014</v>
      </c>
      <c r="BJ31" s="168"/>
      <c r="BK31" s="112" t="s">
        <v>131</v>
      </c>
      <c r="BL31" s="113">
        <f>+SUM(BN16:BN19)</f>
        <v>0.45132743362831862</v>
      </c>
      <c r="BM31" s="165"/>
      <c r="BN31" s="111" t="s">
        <v>132</v>
      </c>
      <c r="BO31" s="111">
        <f>+BJ15+(($A$31-BO15)*((BJ15-BJ14)/(BO15-BO14)))</f>
        <v>60.499999999999993</v>
      </c>
      <c r="BP31" s="168"/>
      <c r="BQ31" s="112" t="s">
        <v>131</v>
      </c>
      <c r="BR31" s="113">
        <f>+SUM(BT16:BT19)</f>
        <v>0.56481481481481488</v>
      </c>
      <c r="BS31" s="165"/>
      <c r="BT31" s="111" t="s">
        <v>132</v>
      </c>
      <c r="BU31" s="111">
        <f>+BP16+(($A$31-BU16)*((BP16-BP15)/(BU16-BU15)))</f>
        <v>79.826086956521749</v>
      </c>
      <c r="BV31" s="168"/>
      <c r="BW31" s="112" t="s">
        <v>131</v>
      </c>
      <c r="BX31" s="113">
        <f>+SUM(BZ16:BZ19)</f>
        <v>0.45535714285714279</v>
      </c>
      <c r="BY31" s="165"/>
      <c r="BZ31" s="111" t="s">
        <v>132</v>
      </c>
      <c r="CA31" s="111">
        <f>+BV15+(($A$31-CA15)*((BV15-BV14)/(CA15-CA14)))</f>
        <v>63.269230769230774</v>
      </c>
    </row>
    <row r="32" spans="1:79">
      <c r="A32" s="63">
        <v>0.84</v>
      </c>
      <c r="C32" s="112" t="s">
        <v>133</v>
      </c>
      <c r="D32" s="113">
        <f>SUM(F20:F22)</f>
        <v>0</v>
      </c>
      <c r="E32" s="168"/>
      <c r="F32" s="111" t="s">
        <v>134</v>
      </c>
      <c r="G32" s="109">
        <f>+A17+(($A$32-G17)*((A17-A16)/(G17-G16)))</f>
        <v>121.7376</v>
      </c>
      <c r="I32" s="112" t="s">
        <v>133</v>
      </c>
      <c r="J32" s="113">
        <f>SUM(L20:L22)</f>
        <v>0</v>
      </c>
      <c r="K32" s="165"/>
      <c r="L32" s="111" t="s">
        <v>134</v>
      </c>
      <c r="M32" s="109">
        <f>+H18+(($A$32-M18)*((H18-H17)/(M18-M17)))</f>
        <v>140.9178947368421</v>
      </c>
      <c r="O32" s="112" t="s">
        <v>133</v>
      </c>
      <c r="P32" s="113">
        <f>SUM(R20:R22)</f>
        <v>9.3457943925233638E-3</v>
      </c>
      <c r="Q32" s="165"/>
      <c r="R32" s="111" t="s">
        <v>134</v>
      </c>
      <c r="S32" s="109">
        <f>+N18+(($A$32-S18)*((N18-N17)/(S18-S17)))</f>
        <v>142.976</v>
      </c>
      <c r="U32" s="112" t="s">
        <v>133</v>
      </c>
      <c r="V32" s="113">
        <f>SUM(X20:X22)</f>
        <v>0</v>
      </c>
      <c r="W32" s="165"/>
      <c r="X32" s="111" t="s">
        <v>134</v>
      </c>
      <c r="Y32" s="109">
        <f>+T16+(($A$32-Y16)*((T16-T15)/(Y16-Y15)))</f>
        <v>88.31</v>
      </c>
      <c r="Z32" s="168"/>
      <c r="AA32" s="112" t="s">
        <v>133</v>
      </c>
      <c r="AB32" s="113">
        <f>SUM(AD20:AD22)</f>
        <v>1.8691588785046728E-2</v>
      </c>
      <c r="AC32" s="165"/>
      <c r="AD32" s="111" t="s">
        <v>134</v>
      </c>
      <c r="AE32" s="109">
        <f>+Z17+(($A$32-AE17)*((Z17-Z16)/(AE17-AE16)))</f>
        <v>125.48250000000002</v>
      </c>
      <c r="AF32" s="168"/>
      <c r="AG32" s="112" t="s">
        <v>133</v>
      </c>
      <c r="AH32" s="113">
        <f>SUM(AJ20:AJ22)</f>
        <v>5.0420168067226885E-2</v>
      </c>
      <c r="AI32" s="165"/>
      <c r="AJ32" s="111" t="s">
        <v>134</v>
      </c>
      <c r="AK32" s="109">
        <f>+AF18+(($A$32-AK18)*((AF18-AF17)/(AK18-AK17)))</f>
        <v>166.89599999999999</v>
      </c>
      <c r="AL32" s="168"/>
      <c r="AM32" s="112" t="s">
        <v>133</v>
      </c>
      <c r="AN32" s="113">
        <f>SUM(AP20:AP22)</f>
        <v>2.5000000000000001E-2</v>
      </c>
      <c r="AO32" s="165"/>
      <c r="AP32" s="111" t="s">
        <v>134</v>
      </c>
      <c r="AQ32" s="111">
        <f>+AL18+(($A$32-AQ18)*((AL18-AL17)/(AQ18-AQ17)))</f>
        <v>131.20000000000002</v>
      </c>
      <c r="AR32" s="168"/>
      <c r="AS32" s="112" t="s">
        <v>133</v>
      </c>
      <c r="AT32" s="113">
        <f>SUM(AV20:AV22)</f>
        <v>9.3457943925233638E-3</v>
      </c>
      <c r="AU32" s="165"/>
      <c r="AV32" s="111" t="s">
        <v>134</v>
      </c>
      <c r="AW32" s="111">
        <f>+AR16+(($A$32-AW16)*((AR16-AR15)/(AW16-AW15)))</f>
        <v>89.816470588235291</v>
      </c>
      <c r="AX32" s="168"/>
      <c r="AY32" s="112" t="s">
        <v>133</v>
      </c>
      <c r="AZ32" s="113">
        <f>SUM(BB20:BB22)</f>
        <v>0</v>
      </c>
      <c r="BA32" s="165"/>
      <c r="BB32" s="111" t="s">
        <v>134</v>
      </c>
      <c r="BC32" s="111">
        <f>+AX16+(($A$32-BC16)*((AX16-AX15)/(BC16-BC15)))</f>
        <v>83.915999999999997</v>
      </c>
      <c r="BD32" s="168"/>
      <c r="BE32" s="112" t="s">
        <v>133</v>
      </c>
      <c r="BF32" s="113">
        <f>SUM(BH20:BH22)</f>
        <v>2.6315789473684209E-2</v>
      </c>
      <c r="BG32" s="165"/>
      <c r="BH32" s="111" t="s">
        <v>134</v>
      </c>
      <c r="BI32" s="111">
        <f>+BD18+(($A$32-BI18)*((BD18-BD17)/(BI18-BI17)))</f>
        <v>170.08941176470591</v>
      </c>
      <c r="BJ32" s="168"/>
      <c r="BK32" s="112" t="s">
        <v>133</v>
      </c>
      <c r="BL32" s="113">
        <f>SUM(BN20:BN22)</f>
        <v>1.7699115044247787E-2</v>
      </c>
      <c r="BM32" s="165"/>
      <c r="BN32" s="111" t="s">
        <v>134</v>
      </c>
      <c r="BO32" s="111">
        <f>+BJ17+(($A$32-BO17)*((BJ17-BJ16)/(BO17-BO16)))</f>
        <v>112.64799999999998</v>
      </c>
      <c r="BP32" s="168"/>
      <c r="BQ32" s="112" t="s">
        <v>133</v>
      </c>
      <c r="BR32" s="113">
        <f>SUM(BT20:BT22)</f>
        <v>6.4814814814814811E-2</v>
      </c>
      <c r="BS32" s="165"/>
      <c r="BT32" s="111" t="s">
        <v>134</v>
      </c>
      <c r="BU32" s="111">
        <f>+BP18+(($A$32-BU18)*((BP18-BP17)/(BU18-BU17)))</f>
        <v>162.88000000000002</v>
      </c>
      <c r="BV32" s="168"/>
      <c r="BW32" s="112" t="s">
        <v>133</v>
      </c>
      <c r="BX32" s="113">
        <f>SUM(BZ20:BZ22)</f>
        <v>3.5714285714285712E-2</v>
      </c>
      <c r="BY32" s="165"/>
      <c r="BZ32" s="111" t="s">
        <v>134</v>
      </c>
      <c r="CA32" s="111">
        <f>+BV18+(($A$32-CA18)*((BV18-BV17)/(CA18-CA17)))</f>
        <v>131.74399999999997</v>
      </c>
    </row>
    <row r="33" spans="1:79">
      <c r="A33" s="63">
        <v>0.95</v>
      </c>
      <c r="C33" s="112" t="s">
        <v>135</v>
      </c>
      <c r="D33" s="113">
        <f>+F23</f>
        <v>0</v>
      </c>
      <c r="E33" s="168"/>
      <c r="F33" s="111" t="s">
        <v>136</v>
      </c>
      <c r="G33" s="109">
        <f>+A18+(($A$33-G18)*((A18-A17)/(G18-G17)))</f>
        <v>167.77999999999997</v>
      </c>
      <c r="I33" s="112" t="s">
        <v>135</v>
      </c>
      <c r="J33" s="113">
        <f>+L23</f>
        <v>0</v>
      </c>
      <c r="K33" s="165"/>
      <c r="L33" s="111" t="s">
        <v>136</v>
      </c>
      <c r="M33" s="108">
        <f>+H18+(($A$33-M18)*((H18-H17)/(M18-M17)))</f>
        <v>173.43157894736842</v>
      </c>
      <c r="O33" s="112" t="s">
        <v>135</v>
      </c>
      <c r="P33" s="113">
        <f>+R23</f>
        <v>0</v>
      </c>
      <c r="Q33" s="165"/>
      <c r="R33" s="111" t="s">
        <v>136</v>
      </c>
      <c r="S33" s="108">
        <f>+N19+(($A$33-S19)*((N19-N18)/(S19-S18)))</f>
        <v>219.26666666666662</v>
      </c>
      <c r="U33" s="112" t="s">
        <v>135</v>
      </c>
      <c r="V33" s="113">
        <f>+X23</f>
        <v>0</v>
      </c>
      <c r="W33" s="165"/>
      <c r="X33" s="111" t="s">
        <v>136</v>
      </c>
      <c r="Y33" s="109">
        <f>+T17+(($A$33-Y17)*((T17-T16)/(Y17-Y16)))</f>
        <v>122.73846153846155</v>
      </c>
      <c r="Z33" s="168"/>
      <c r="AA33" s="112" t="s">
        <v>135</v>
      </c>
      <c r="AB33" s="113">
        <f>+AD23</f>
        <v>0</v>
      </c>
      <c r="AC33" s="165"/>
      <c r="AD33" s="111" t="s">
        <v>136</v>
      </c>
      <c r="AE33" s="109">
        <f>+Z19+(($A$33-AE19)*((Z19-Z18)/(AE19-AE18)))</f>
        <v>205.08000000000013</v>
      </c>
      <c r="AF33" s="168"/>
      <c r="AG33" s="112" t="s">
        <v>135</v>
      </c>
      <c r="AH33" s="113">
        <f>+AJ23</f>
        <v>0</v>
      </c>
      <c r="AI33" s="165"/>
      <c r="AJ33" s="111" t="s">
        <v>136</v>
      </c>
      <c r="AK33" s="114">
        <f>+AF20+(($A$33-AK20)*((AF20-AF19)/(AK20-AK19)))</f>
        <v>257.32499999999999</v>
      </c>
      <c r="AL33" s="168"/>
      <c r="AM33" s="112" t="s">
        <v>135</v>
      </c>
      <c r="AN33" s="113">
        <f>+AP23</f>
        <v>0</v>
      </c>
      <c r="AO33" s="165"/>
      <c r="AP33" s="111" t="s">
        <v>136</v>
      </c>
      <c r="AQ33" s="111">
        <f>+AL19+(($A$33-AQ19)*((AL19-AL18)/(AQ19-AQ18)))</f>
        <v>198.99999999999994</v>
      </c>
      <c r="AR33" s="168"/>
      <c r="AS33" s="112" t="s">
        <v>135</v>
      </c>
      <c r="AT33" s="113">
        <f>+AV23</f>
        <v>0</v>
      </c>
      <c r="AU33" s="165"/>
      <c r="AV33" s="111" t="s">
        <v>136</v>
      </c>
      <c r="AW33" s="110">
        <f>+AR18+(($A$33-AW18)*((AR18-AR17)/(AW18-AW17)))</f>
        <v>175.44999999999993</v>
      </c>
      <c r="AX33" s="168"/>
      <c r="AY33" s="112" t="s">
        <v>135</v>
      </c>
      <c r="AZ33" s="113">
        <f>+BB23</f>
        <v>0</v>
      </c>
      <c r="BA33" s="165"/>
      <c r="BB33" s="111" t="s">
        <v>136</v>
      </c>
      <c r="BC33" s="111">
        <f>+AX17+(($A$33-BC17)*((AX17-AX16)/(BC17-BC16)))</f>
        <v>115.86923076923074</v>
      </c>
      <c r="BD33" s="168"/>
      <c r="BE33" s="112" t="s">
        <v>135</v>
      </c>
      <c r="BF33" s="113">
        <f>+BH23</f>
        <v>0</v>
      </c>
      <c r="BG33" s="165"/>
      <c r="BH33" s="111" t="s">
        <v>136</v>
      </c>
      <c r="BI33" s="111">
        <f>+BD19+(($A$33-BI19)*((BD19-BD18)/(BI19-BI18)))</f>
        <v>238.90000000000003</v>
      </c>
      <c r="BJ33" s="168"/>
      <c r="BK33" s="112" t="s">
        <v>135</v>
      </c>
      <c r="BL33" s="113">
        <f>+BN23</f>
        <v>0</v>
      </c>
      <c r="BM33" s="165"/>
      <c r="BN33" s="111" t="s">
        <v>136</v>
      </c>
      <c r="BO33" s="111">
        <f>+BJ18+(($A$33-BO18)*((BJ18-BJ17)/(BO18-BO17)))</f>
        <v>160.3142857142856</v>
      </c>
      <c r="BP33" s="168"/>
      <c r="BQ33" s="112" t="s">
        <v>135</v>
      </c>
      <c r="BR33" s="113">
        <f>+BT23</f>
        <v>0</v>
      </c>
      <c r="BS33" s="165"/>
      <c r="BT33" s="111" t="s">
        <v>136</v>
      </c>
      <c r="BU33" s="111">
        <f>+BP20+(($A$33-BU20)*((BP20-BP19)/(BU20-BU19)))</f>
        <v>280.22857142857151</v>
      </c>
      <c r="BV33" s="168"/>
      <c r="BW33" s="112" t="s">
        <v>135</v>
      </c>
      <c r="BX33" s="113">
        <f>+BZ23</f>
        <v>0</v>
      </c>
      <c r="BY33" s="165"/>
      <c r="BZ33" s="111" t="s">
        <v>136</v>
      </c>
      <c r="CA33" s="111">
        <f>+BV18+(($A$33-CA18)*((BV18-BV17)/(CA18-CA17)))</f>
        <v>174.45333333333332</v>
      </c>
    </row>
    <row r="34" spans="1:79">
      <c r="D34" s="100"/>
      <c r="E34" s="165"/>
      <c r="F34" s="166" t="s">
        <v>137</v>
      </c>
      <c r="G34" s="166"/>
      <c r="K34" s="165"/>
      <c r="L34" s="166" t="s">
        <v>137</v>
      </c>
      <c r="M34" s="166"/>
      <c r="Q34" s="165"/>
      <c r="R34" s="166" t="s">
        <v>137</v>
      </c>
      <c r="S34" s="166"/>
      <c r="W34" s="165"/>
      <c r="X34" s="166" t="s">
        <v>137</v>
      </c>
      <c r="Y34" s="166"/>
      <c r="AC34" s="165"/>
      <c r="AD34" s="166" t="s">
        <v>137</v>
      </c>
      <c r="AE34" s="166"/>
      <c r="AF34" s="62"/>
      <c r="AG34" s="62"/>
      <c r="AH34" s="62"/>
      <c r="AI34" s="165"/>
      <c r="AJ34" s="166" t="s">
        <v>137</v>
      </c>
      <c r="AK34" s="166"/>
      <c r="AL34" s="62"/>
      <c r="AM34" s="62"/>
      <c r="AN34" s="62"/>
      <c r="AO34" s="165"/>
      <c r="AP34" s="166" t="s">
        <v>137</v>
      </c>
      <c r="AQ34" s="166"/>
      <c r="AU34" s="165"/>
      <c r="AV34" s="167" t="s">
        <v>137</v>
      </c>
      <c r="AW34" s="167"/>
      <c r="BA34" s="165"/>
      <c r="BB34" s="166" t="s">
        <v>137</v>
      </c>
      <c r="BC34" s="166"/>
      <c r="BG34" s="165"/>
      <c r="BH34" s="166" t="s">
        <v>137</v>
      </c>
      <c r="BI34" s="166"/>
      <c r="BM34" s="165"/>
      <c r="BN34" s="166" t="s">
        <v>137</v>
      </c>
      <c r="BO34" s="166"/>
      <c r="BS34" s="165"/>
      <c r="BT34" s="166" t="s">
        <v>137</v>
      </c>
      <c r="BU34" s="166"/>
      <c r="BY34" s="165"/>
      <c r="BZ34" s="166" t="s">
        <v>137</v>
      </c>
      <c r="CA34" s="166"/>
    </row>
    <row r="35" spans="1:79">
      <c r="E35" s="165"/>
      <c r="AC35" s="62"/>
      <c r="AD35" s="62"/>
      <c r="AE35" s="62"/>
      <c r="AF35" s="62"/>
      <c r="AG35" s="62"/>
      <c r="AH35" s="62"/>
      <c r="AI35" s="62"/>
      <c r="AJ35" s="62"/>
      <c r="AK35" s="115"/>
      <c r="AL35" s="62"/>
      <c r="AM35" s="62"/>
      <c r="AN35" s="62"/>
    </row>
    <row r="36" spans="1:79">
      <c r="AC36" s="62"/>
      <c r="AD36" s="62"/>
      <c r="AE36" s="62"/>
      <c r="AF36" s="62"/>
      <c r="AG36" s="62"/>
      <c r="AH36" s="62"/>
      <c r="AI36" s="62"/>
      <c r="AJ36" s="62"/>
      <c r="AK36" s="115"/>
      <c r="AL36" s="62"/>
      <c r="AM36" s="62"/>
      <c r="AN36" s="62"/>
    </row>
    <row r="37" spans="1:79">
      <c r="AC37" s="62"/>
      <c r="AD37" s="62"/>
      <c r="AE37" s="62"/>
      <c r="AF37" s="62"/>
      <c r="AG37" s="62"/>
      <c r="AH37" s="62"/>
      <c r="AI37" s="62"/>
      <c r="AJ37" s="62"/>
      <c r="AK37" s="115"/>
      <c r="AL37" s="62"/>
      <c r="AM37" s="62"/>
      <c r="AN37" s="62"/>
    </row>
    <row r="38" spans="1:79">
      <c r="AC38" s="62"/>
      <c r="AD38" s="62"/>
      <c r="AE38" s="62"/>
      <c r="AF38" s="62"/>
      <c r="AG38" s="62"/>
      <c r="AH38" s="62"/>
      <c r="AI38" s="62"/>
      <c r="AJ38" s="62"/>
      <c r="AK38" s="115"/>
      <c r="AL38" s="62"/>
      <c r="AM38" s="62"/>
      <c r="AN38" s="62"/>
    </row>
    <row r="39" spans="1:79"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</row>
    <row r="40" spans="1:79"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</row>
    <row r="41" spans="1:79"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</row>
    <row r="42" spans="1:79"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</row>
    <row r="43" spans="1:79"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</row>
    <row r="44" spans="1:79"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</row>
    <row r="45" spans="1:79"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</row>
    <row r="46" spans="1:79"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</row>
    <row r="47" spans="1:79"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</row>
    <row r="57" spans="9:10">
      <c r="I57" s="116"/>
      <c r="J57" s="116"/>
    </row>
    <row r="58" spans="9:10">
      <c r="I58" s="116"/>
      <c r="J58" s="116"/>
    </row>
    <row r="59" spans="9:10">
      <c r="I59" s="116"/>
      <c r="J59" s="116"/>
    </row>
  </sheetData>
  <mergeCells count="44">
    <mergeCell ref="BZ34:CA34"/>
    <mergeCell ref="C1:G1"/>
    <mergeCell ref="I1:S1"/>
    <mergeCell ref="U1:AE1"/>
    <mergeCell ref="BE1:BO1"/>
    <mergeCell ref="BQ1:CA1"/>
    <mergeCell ref="BV28:BV33"/>
    <mergeCell ref="E34:E35"/>
    <mergeCell ref="F34:G34"/>
    <mergeCell ref="L34:M34"/>
    <mergeCell ref="R34:S34"/>
    <mergeCell ref="X34:Y34"/>
    <mergeCell ref="AD34:AE34"/>
    <mergeCell ref="BY27:BY34"/>
    <mergeCell ref="E28:E33"/>
    <mergeCell ref="Z28:Z33"/>
    <mergeCell ref="AF28:AF33"/>
    <mergeCell ref="AL28:AL33"/>
    <mergeCell ref="AR28:AR33"/>
    <mergeCell ref="AX28:AX33"/>
    <mergeCell ref="BD28:BD33"/>
    <mergeCell ref="BJ28:BJ33"/>
    <mergeCell ref="BP28:BP33"/>
    <mergeCell ref="AO27:AO34"/>
    <mergeCell ref="AU27:AU34"/>
    <mergeCell ref="BA27:BA34"/>
    <mergeCell ref="BT34:BU34"/>
    <mergeCell ref="BG27:BG34"/>
    <mergeCell ref="BM27:BM34"/>
    <mergeCell ref="BS27:BS34"/>
    <mergeCell ref="BB34:BC34"/>
    <mergeCell ref="BH34:BI34"/>
    <mergeCell ref="BN34:BO34"/>
    <mergeCell ref="AG1:AQ1"/>
    <mergeCell ref="AS1:BC1"/>
    <mergeCell ref="AI27:AI34"/>
    <mergeCell ref="E26:E27"/>
    <mergeCell ref="K27:K34"/>
    <mergeCell ref="Q27:Q34"/>
    <mergeCell ref="W27:W34"/>
    <mergeCell ref="AC27:AC34"/>
    <mergeCell ref="AJ34:AK34"/>
    <mergeCell ref="AP34:AQ34"/>
    <mergeCell ref="AV34:AW3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G17" sqref="G17"/>
    </sheetView>
  </sheetViews>
  <sheetFormatPr defaultColWidth="10.875" defaultRowHeight="15"/>
  <cols>
    <col min="1" max="6" width="18.875" style="59" customWidth="1"/>
    <col min="7" max="7" width="47" style="59" customWidth="1"/>
    <col min="8" max="8" width="18.875" style="59" customWidth="1"/>
    <col min="9" max="16384" width="10.875" style="59"/>
  </cols>
  <sheetData>
    <row r="1" spans="1:7">
      <c r="A1" s="59" t="s">
        <v>138</v>
      </c>
      <c r="B1" s="59" t="s">
        <v>139</v>
      </c>
      <c r="C1" s="59" t="s">
        <v>140</v>
      </c>
      <c r="D1" s="59" t="s">
        <v>141</v>
      </c>
      <c r="E1" s="59" t="s">
        <v>142</v>
      </c>
      <c r="F1" s="59" t="s">
        <v>143</v>
      </c>
      <c r="G1" s="59" t="s">
        <v>144</v>
      </c>
    </row>
    <row r="2" spans="1:7">
      <c r="A2" s="59">
        <v>2</v>
      </c>
      <c r="B2" s="59">
        <v>7</v>
      </c>
      <c r="C2" s="59" t="s">
        <v>145</v>
      </c>
      <c r="D2" s="59">
        <v>400</v>
      </c>
      <c r="E2" s="59">
        <v>8</v>
      </c>
      <c r="F2" s="59">
        <v>2</v>
      </c>
      <c r="G2" s="59" t="s">
        <v>146</v>
      </c>
    </row>
    <row r="3" spans="1:7">
      <c r="A3" s="59">
        <v>2</v>
      </c>
      <c r="B3" s="59">
        <v>15</v>
      </c>
      <c r="C3" s="59" t="s">
        <v>147</v>
      </c>
      <c r="D3" s="59">
        <v>500</v>
      </c>
      <c r="E3" s="59">
        <v>500</v>
      </c>
      <c r="F3" s="59">
        <v>2</v>
      </c>
      <c r="G3" s="59" t="s">
        <v>148</v>
      </c>
    </row>
    <row r="4" spans="1:7">
      <c r="A4" s="59">
        <v>2</v>
      </c>
      <c r="B4" s="59">
        <v>27</v>
      </c>
      <c r="C4" s="59" t="s">
        <v>149</v>
      </c>
      <c r="D4" s="58"/>
      <c r="E4" s="59">
        <v>40</v>
      </c>
      <c r="F4" s="59">
        <v>1</v>
      </c>
      <c r="G4" s="59" t="s">
        <v>150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Complete Data Set</vt:lpstr>
      <vt:lpstr>Pebble Counts</vt:lpstr>
      <vt:lpstr>Special Cases</vt:lpstr>
    </vt:vector>
  </TitlesOfParts>
  <Company>Inter-Fluve,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Graca</dc:creator>
  <cp:lastModifiedBy>Gardner Johnston</cp:lastModifiedBy>
  <dcterms:created xsi:type="dcterms:W3CDTF">2014-12-10T20:09:06Z</dcterms:created>
  <dcterms:modified xsi:type="dcterms:W3CDTF">2016-01-06T19:31:57Z</dcterms:modified>
</cp:coreProperties>
</file>