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8455" windowHeight="16440" tabRatio="500" activeTab="2"/>
  </bookViews>
  <sheets>
    <sheet name="Summary" sheetId="1" r:id="rId1"/>
    <sheet name="Complete Data Set" sheetId="2" r:id="rId2"/>
    <sheet name="Pebble Count" sheetId="3" r:id="rId3"/>
  </sheets>
  <externalReferences>
    <externalReference r:id="rId4"/>
  </externalReferenc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G24" i="3" l="1"/>
  <c r="BH6" i="3"/>
  <c r="BH7" i="3"/>
  <c r="BH8" i="3"/>
  <c r="BH9" i="3"/>
  <c r="BH10" i="3"/>
  <c r="BH11" i="3"/>
  <c r="BH12" i="3"/>
  <c r="BH13" i="3"/>
  <c r="BH14" i="3"/>
  <c r="BH15" i="3"/>
  <c r="BH16" i="3"/>
  <c r="BH17" i="3"/>
  <c r="BH18" i="3"/>
  <c r="BH19" i="3"/>
  <c r="BH20" i="3"/>
  <c r="BH21" i="3"/>
  <c r="BI21" i="3"/>
  <c r="BH22" i="3"/>
  <c r="BI22" i="3"/>
  <c r="BI32" i="3"/>
  <c r="BH23" i="3"/>
  <c r="BF32" i="3"/>
  <c r="BC32" i="3"/>
  <c r="BA24" i="3"/>
  <c r="BB23" i="3"/>
  <c r="AZ32" i="3"/>
  <c r="AU24" i="3"/>
  <c r="AV23" i="3"/>
  <c r="AT32" i="3"/>
  <c r="AO24" i="3"/>
  <c r="AP6" i="3"/>
  <c r="AP7" i="3"/>
  <c r="AP8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Q21" i="3"/>
  <c r="AP22" i="3"/>
  <c r="AQ22" i="3"/>
  <c r="AQ32" i="3"/>
  <c r="AP23" i="3"/>
  <c r="AN32" i="3"/>
  <c r="AI24" i="3"/>
  <c r="AJ6" i="3"/>
  <c r="AJ7" i="3"/>
  <c r="AJ8" i="3"/>
  <c r="AJ9" i="3"/>
  <c r="AJ10" i="3"/>
  <c r="AJ11" i="3"/>
  <c r="AJ12" i="3"/>
  <c r="AJ13" i="3"/>
  <c r="AJ14" i="3"/>
  <c r="AJ15" i="3"/>
  <c r="AJ16" i="3"/>
  <c r="AJ17" i="3"/>
  <c r="AJ18" i="3"/>
  <c r="AJ19" i="3"/>
  <c r="AJ20" i="3"/>
  <c r="AK20" i="3"/>
  <c r="AJ21" i="3"/>
  <c r="AK21" i="3"/>
  <c r="AK32" i="3"/>
  <c r="AJ23" i="3"/>
  <c r="AH32" i="3"/>
  <c r="AC24" i="3"/>
  <c r="AD6" i="3"/>
  <c r="AD7" i="3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E20" i="3"/>
  <c r="AD21" i="3"/>
  <c r="AE21" i="3"/>
  <c r="AE32" i="3"/>
  <c r="AD23" i="3"/>
  <c r="AB32" i="3"/>
  <c r="W24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Y19" i="3"/>
  <c r="X20" i="3"/>
  <c r="Y20" i="3"/>
  <c r="Y32" i="3"/>
  <c r="X23" i="3"/>
  <c r="V32" i="3"/>
  <c r="Q24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S18" i="3"/>
  <c r="R19" i="3"/>
  <c r="S19" i="3"/>
  <c r="S32" i="3"/>
  <c r="R23" i="3"/>
  <c r="P32" i="3"/>
  <c r="K24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M18" i="3"/>
  <c r="L19" i="3"/>
  <c r="M19" i="3"/>
  <c r="M32" i="3"/>
  <c r="L23" i="3"/>
  <c r="J32" i="3"/>
  <c r="G32" i="3"/>
  <c r="E24" i="3"/>
  <c r="F23" i="3"/>
  <c r="D32" i="3"/>
  <c r="BI20" i="3"/>
  <c r="BI31" i="3"/>
  <c r="BF31" i="3"/>
  <c r="BB6" i="3"/>
  <c r="BB7" i="3"/>
  <c r="BB8" i="3"/>
  <c r="BB9" i="3"/>
  <c r="BB10" i="3"/>
  <c r="BB11" i="3"/>
  <c r="BB12" i="3"/>
  <c r="BB13" i="3"/>
  <c r="BB14" i="3"/>
  <c r="BB15" i="3"/>
  <c r="BB16" i="3"/>
  <c r="BB17" i="3"/>
  <c r="BB18" i="3"/>
  <c r="BB19" i="3"/>
  <c r="BB20" i="3"/>
  <c r="BC20" i="3"/>
  <c r="BC19" i="3"/>
  <c r="BC31" i="3"/>
  <c r="BB21" i="3"/>
  <c r="BB22" i="3"/>
  <c r="AZ31" i="3"/>
  <c r="AV6" i="3"/>
  <c r="AV7" i="3"/>
  <c r="AV8" i="3"/>
  <c r="AV9" i="3"/>
  <c r="AV10" i="3"/>
  <c r="AV11" i="3"/>
  <c r="AV12" i="3"/>
  <c r="AV13" i="3"/>
  <c r="AV14" i="3"/>
  <c r="AV15" i="3"/>
  <c r="AV16" i="3"/>
  <c r="AV17" i="3"/>
  <c r="AV18" i="3"/>
  <c r="AV19" i="3"/>
  <c r="AW19" i="3"/>
  <c r="AV20" i="3"/>
  <c r="AW20" i="3"/>
  <c r="AW31" i="3"/>
  <c r="AV21" i="3"/>
  <c r="AV22" i="3"/>
  <c r="AT31" i="3"/>
  <c r="AQ19" i="3"/>
  <c r="AQ20" i="3"/>
  <c r="AQ31" i="3"/>
  <c r="AN31" i="3"/>
  <c r="AK18" i="3"/>
  <c r="AK19" i="3"/>
  <c r="AK31" i="3"/>
  <c r="AJ22" i="3"/>
  <c r="AH31" i="3"/>
  <c r="AE18" i="3"/>
  <c r="AE19" i="3"/>
  <c r="AE31" i="3"/>
  <c r="AD22" i="3"/>
  <c r="AB31" i="3"/>
  <c r="Y18" i="3"/>
  <c r="Y31" i="3"/>
  <c r="X21" i="3"/>
  <c r="X22" i="3"/>
  <c r="V31" i="3"/>
  <c r="S17" i="3"/>
  <c r="S31" i="3"/>
  <c r="R20" i="3"/>
  <c r="R21" i="3"/>
  <c r="R22" i="3"/>
  <c r="P31" i="3"/>
  <c r="M17" i="3"/>
  <c r="M31" i="3"/>
  <c r="L20" i="3"/>
  <c r="L21" i="3"/>
  <c r="L22" i="3"/>
  <c r="J31" i="3"/>
  <c r="F6" i="3"/>
  <c r="F7" i="3"/>
  <c r="F8" i="3"/>
  <c r="F9" i="3"/>
  <c r="F10" i="3"/>
  <c r="F11" i="3"/>
  <c r="F12" i="3"/>
  <c r="F13" i="3"/>
  <c r="F14" i="3"/>
  <c r="F15" i="3"/>
  <c r="G15" i="3"/>
  <c r="F16" i="3"/>
  <c r="G16" i="3"/>
  <c r="G31" i="3"/>
  <c r="F20" i="3"/>
  <c r="F21" i="3"/>
  <c r="F22" i="3"/>
  <c r="D31" i="3"/>
  <c r="BI15" i="3"/>
  <c r="BI16" i="3"/>
  <c r="BI30" i="3"/>
  <c r="BF30" i="3"/>
  <c r="BC15" i="3"/>
  <c r="BC16" i="3"/>
  <c r="BC30" i="3"/>
  <c r="AZ30" i="3"/>
  <c r="AW17" i="3"/>
  <c r="AW18" i="3"/>
  <c r="AW30" i="3"/>
  <c r="AT30" i="3"/>
  <c r="AQ17" i="3"/>
  <c r="AQ18" i="3"/>
  <c r="AQ30" i="3"/>
  <c r="AN30" i="3"/>
  <c r="AK16" i="3"/>
  <c r="AK17" i="3"/>
  <c r="AK30" i="3"/>
  <c r="AH30" i="3"/>
  <c r="AE17" i="3"/>
  <c r="AE30" i="3"/>
  <c r="AB30" i="3"/>
  <c r="Y16" i="3"/>
  <c r="Y17" i="3"/>
  <c r="Y30" i="3"/>
  <c r="V30" i="3"/>
  <c r="S15" i="3"/>
  <c r="S16" i="3"/>
  <c r="S30" i="3"/>
  <c r="P30" i="3"/>
  <c r="M30" i="3"/>
  <c r="J30" i="3"/>
  <c r="G13" i="3"/>
  <c r="G14" i="3"/>
  <c r="G30" i="3"/>
  <c r="F17" i="3"/>
  <c r="F18" i="3"/>
  <c r="F19" i="3"/>
  <c r="D30" i="3"/>
  <c r="BI11" i="3"/>
  <c r="BI10" i="3"/>
  <c r="BI29" i="3"/>
  <c r="BF29" i="3"/>
  <c r="BC8" i="3"/>
  <c r="BC9" i="3"/>
  <c r="BC29" i="3"/>
  <c r="AZ29" i="3"/>
  <c r="AW12" i="3"/>
  <c r="AW13" i="3"/>
  <c r="AW29" i="3"/>
  <c r="AT29" i="3"/>
  <c r="AQ12" i="3"/>
  <c r="AQ13" i="3"/>
  <c r="AQ29" i="3"/>
  <c r="AN29" i="3"/>
  <c r="AK13" i="3"/>
  <c r="AK14" i="3"/>
  <c r="AK29" i="3"/>
  <c r="AH29" i="3"/>
  <c r="AE13" i="3"/>
  <c r="AE14" i="3"/>
  <c r="AE29" i="3"/>
  <c r="AB29" i="3"/>
  <c r="Y11" i="3"/>
  <c r="Y12" i="3"/>
  <c r="Y29" i="3"/>
  <c r="V29" i="3"/>
  <c r="S11" i="3"/>
  <c r="S12" i="3"/>
  <c r="S29" i="3"/>
  <c r="P29" i="3"/>
  <c r="M13" i="3"/>
  <c r="M14" i="3"/>
  <c r="M29" i="3"/>
  <c r="J29" i="3"/>
  <c r="G10" i="3"/>
  <c r="G11" i="3"/>
  <c r="G29" i="3"/>
  <c r="D29" i="3"/>
  <c r="BF28" i="3"/>
  <c r="AZ28" i="3"/>
  <c r="AW10" i="3"/>
  <c r="AW11" i="3"/>
  <c r="AW28" i="3"/>
  <c r="AT28" i="3"/>
  <c r="AN28" i="3"/>
  <c r="AK10" i="3"/>
  <c r="AK11" i="3"/>
  <c r="AK28" i="3"/>
  <c r="AH28" i="3"/>
  <c r="AB28" i="3"/>
  <c r="Y28" i="3"/>
  <c r="V28" i="3"/>
  <c r="P28" i="3"/>
  <c r="M28" i="3"/>
  <c r="J28" i="3"/>
  <c r="G6" i="3"/>
  <c r="G7" i="3"/>
  <c r="G28" i="3"/>
  <c r="D28" i="3"/>
  <c r="BH24" i="3"/>
  <c r="BB24" i="3"/>
  <c r="AV24" i="3"/>
  <c r="AP24" i="3"/>
  <c r="AJ24" i="3"/>
  <c r="AD24" i="3"/>
  <c r="X24" i="3"/>
  <c r="R24" i="3"/>
  <c r="L24" i="3"/>
  <c r="F24" i="3"/>
  <c r="BI23" i="3"/>
  <c r="BC23" i="3"/>
  <c r="AW23" i="3"/>
  <c r="AQ23" i="3"/>
  <c r="AK23" i="3"/>
  <c r="AE23" i="3"/>
  <c r="Y23" i="3"/>
  <c r="S23" i="3"/>
  <c r="M23" i="3"/>
  <c r="G23" i="3"/>
  <c r="BC22" i="3"/>
  <c r="AW22" i="3"/>
  <c r="AK22" i="3"/>
  <c r="AE22" i="3"/>
  <c r="Y22" i="3"/>
  <c r="S22" i="3"/>
  <c r="M22" i="3"/>
  <c r="G22" i="3"/>
  <c r="BC21" i="3"/>
  <c r="AW21" i="3"/>
  <c r="Y21" i="3"/>
  <c r="S21" i="3"/>
  <c r="M21" i="3"/>
  <c r="G21" i="3"/>
  <c r="S20" i="3"/>
  <c r="M20" i="3"/>
  <c r="G20" i="3"/>
  <c r="BI19" i="3"/>
  <c r="G19" i="3"/>
  <c r="BI18" i="3"/>
  <c r="BC18" i="3"/>
  <c r="G18" i="3"/>
  <c r="BI17" i="3"/>
  <c r="BC17" i="3"/>
  <c r="G17" i="3"/>
  <c r="AW16" i="3"/>
  <c r="AQ16" i="3"/>
  <c r="AE16" i="3"/>
  <c r="M16" i="3"/>
  <c r="AW15" i="3"/>
  <c r="AQ15" i="3"/>
  <c r="AK15" i="3"/>
  <c r="AE15" i="3"/>
  <c r="Y15" i="3"/>
  <c r="M15" i="3"/>
  <c r="BI14" i="3"/>
  <c r="BC14" i="3"/>
  <c r="AW14" i="3"/>
  <c r="AQ14" i="3"/>
  <c r="Y14" i="3"/>
  <c r="S14" i="3"/>
  <c r="BI13" i="3"/>
  <c r="BC13" i="3"/>
  <c r="Y13" i="3"/>
  <c r="S13" i="3"/>
  <c r="BI12" i="3"/>
  <c r="BC12" i="3"/>
  <c r="AK12" i="3"/>
  <c r="AE12" i="3"/>
  <c r="M12" i="3"/>
  <c r="G12" i="3"/>
  <c r="BC11" i="3"/>
  <c r="AQ11" i="3"/>
  <c r="AE11" i="3"/>
  <c r="M11" i="3"/>
  <c r="BC10" i="3"/>
  <c r="AQ10" i="3"/>
  <c r="AE10" i="3"/>
  <c r="Y10" i="3"/>
  <c r="S10" i="3"/>
  <c r="M10" i="3"/>
  <c r="BI9" i="3"/>
  <c r="AW9" i="3"/>
  <c r="AQ9" i="3"/>
  <c r="AK9" i="3"/>
  <c r="AE9" i="3"/>
  <c r="Y9" i="3"/>
  <c r="S9" i="3"/>
  <c r="M9" i="3"/>
  <c r="G9" i="3"/>
  <c r="BI8" i="3"/>
  <c r="AW8" i="3"/>
  <c r="AQ8" i="3"/>
  <c r="AK8" i="3"/>
  <c r="AE8" i="3"/>
  <c r="Y8" i="3"/>
  <c r="S8" i="3"/>
  <c r="M8" i="3"/>
  <c r="G8" i="3"/>
  <c r="BI7" i="3"/>
  <c r="BC7" i="3"/>
  <c r="AW7" i="3"/>
  <c r="AQ7" i="3"/>
  <c r="AK7" i="3"/>
  <c r="AE7" i="3"/>
  <c r="Y7" i="3"/>
  <c r="S7" i="3"/>
  <c r="M7" i="3"/>
  <c r="BI6" i="3"/>
  <c r="BC6" i="3"/>
  <c r="AW6" i="3"/>
  <c r="AQ6" i="3"/>
  <c r="AK6" i="3"/>
  <c r="AE6" i="3"/>
  <c r="Y6" i="3"/>
  <c r="S6" i="3"/>
  <c r="M6" i="3"/>
</calcChain>
</file>

<file path=xl/sharedStrings.xml><?xml version="1.0" encoding="utf-8"?>
<sst xmlns="http://schemas.openxmlformats.org/spreadsheetml/2006/main" count="1675" uniqueCount="416">
  <si>
    <t>Twisp River Data Summary: RM 0 to RM 7.8</t>
  </si>
  <si>
    <t>Total</t>
  </si>
  <si>
    <t>Reach 1</t>
  </si>
  <si>
    <t>Reach 2</t>
  </si>
  <si>
    <t>Reach 3</t>
  </si>
  <si>
    <t>Reach 4</t>
  </si>
  <si>
    <t>Reach 5</t>
  </si>
  <si>
    <t>General Character</t>
  </si>
  <si>
    <t>Reach Mileage Boundaries (BOR)</t>
  </si>
  <si>
    <t>0 - 7.8</t>
  </si>
  <si>
    <t>0 - 0.7</t>
  </si>
  <si>
    <t>0.7 - 1.9</t>
  </si>
  <si>
    <t>1.9 - 5.0</t>
  </si>
  <si>
    <t>5.0 - 5.4</t>
  </si>
  <si>
    <t>5.4 - 7.8</t>
  </si>
  <si>
    <t>Channel Morphology (Montgomery and Buffington, 1997)</t>
  </si>
  <si>
    <t>Slope (ft/ft)</t>
  </si>
  <si>
    <t>Average (USFS 2001)</t>
  </si>
  <si>
    <t>Wetted Width (ft)</t>
  </si>
  <si>
    <t>Pool</t>
  </si>
  <si>
    <t>Mean</t>
  </si>
  <si>
    <t>Median</t>
  </si>
  <si>
    <t>StDev</t>
  </si>
  <si>
    <t>Riffle</t>
  </si>
  <si>
    <t>Glide</t>
  </si>
  <si>
    <t>n=1</t>
  </si>
  <si>
    <t>Water Depth (ft)</t>
  </si>
  <si>
    <t>Pool Maximum Depth (ft)</t>
  </si>
  <si>
    <t>Pool Residual Depth (ft)</t>
  </si>
  <si>
    <t>Maximum Riffle Depth</t>
  </si>
  <si>
    <t>Average Riffle Depth</t>
  </si>
  <si>
    <t>Maximum Glide Depth</t>
  </si>
  <si>
    <t>Average Glide Depth</t>
  </si>
  <si>
    <t>Bankfull</t>
  </si>
  <si>
    <t>Width (ft)</t>
  </si>
  <si>
    <t>Maximum Depth (ft)</t>
  </si>
  <si>
    <t>Width:Depth Ratio</t>
  </si>
  <si>
    <t>Floodprone Width (ft)</t>
  </si>
  <si>
    <t>Habitat Area %</t>
  </si>
  <si>
    <t>Side Channel</t>
  </si>
  <si>
    <t>Pools</t>
  </si>
  <si>
    <t>Pools per mile</t>
  </si>
  <si>
    <t>Residual Depth (% of pools)</t>
  </si>
  <si>
    <t xml:space="preserve">Pools&lt; 1 ft </t>
  </si>
  <si>
    <t xml:space="preserve">Pools 1-2 ft </t>
  </si>
  <si>
    <t>Pools 2-3 ft</t>
  </si>
  <si>
    <t xml:space="preserve">Pools &gt; 3 ft </t>
  </si>
  <si>
    <t>Riffle:Pool Ratio</t>
  </si>
  <si>
    <t>Mean Pool Spacing</t>
  </si>
  <si>
    <t>Mean Pool Spacing/Mean Bankfull Width</t>
  </si>
  <si>
    <t>Large Wood</t>
  </si>
  <si>
    <t>Total Number Pieces</t>
  </si>
  <si>
    <t>Small (6 in x 20 ft)</t>
  </si>
  <si>
    <t>Medium (12 in x 35 ft)</t>
  </si>
  <si>
    <t>Large (20 in by 35 ft)</t>
  </si>
  <si>
    <t>Number of Pieces/Mile</t>
  </si>
  <si>
    <t>Bank Erosion</t>
  </si>
  <si>
    <t>% Streambanks Eroding</t>
  </si>
  <si>
    <t>Mainstem</t>
  </si>
  <si>
    <t>Side Channel Pools</t>
  </si>
  <si>
    <t>Side Channel Riffles</t>
  </si>
  <si>
    <t>Substrate</t>
  </si>
  <si>
    <t>Ocular Estimate</t>
  </si>
  <si>
    <t>% Sand</t>
  </si>
  <si>
    <t>% Gravel</t>
  </si>
  <si>
    <t>% Cobble</t>
  </si>
  <si>
    <t>% Boulder</t>
  </si>
  <si>
    <t>% Bedrock</t>
  </si>
  <si>
    <t xml:space="preserve">Side Channel Pools </t>
  </si>
  <si>
    <t>-</t>
  </si>
  <si>
    <t>Vegetation</t>
  </si>
  <si>
    <t>Type (Percent of sampled units)</t>
  </si>
  <si>
    <t>Riparian Canopy</t>
  </si>
  <si>
    <t>Small trees</t>
  </si>
  <si>
    <t>Large trees</t>
  </si>
  <si>
    <t>Hardwoods</t>
  </si>
  <si>
    <t>Conifers</t>
  </si>
  <si>
    <t>Floodplain Terrace Canopy</t>
  </si>
  <si>
    <t>Grass/Forb</t>
  </si>
  <si>
    <t>Small Trees</t>
  </si>
  <si>
    <t>Lower Twisp River Data Summary: RM 0 to RM 7.8</t>
  </si>
  <si>
    <r>
      <t xml:space="preserve">Depth (ft) </t>
    </r>
    <r>
      <rPr>
        <sz val="11"/>
        <rFont val="Calibri"/>
        <scheme val="minor"/>
      </rPr>
      <t>Averaged over 3 depth measurements</t>
    </r>
  </si>
  <si>
    <r>
      <t>Pebble Count (</t>
    </r>
    <r>
      <rPr>
        <i/>
        <sz val="11"/>
        <rFont val="Calibri"/>
        <scheme val="minor"/>
      </rPr>
      <t>Riffle</t>
    </r>
    <r>
      <rPr>
        <sz val="11"/>
        <rFont val="Calibri"/>
        <scheme val="minor"/>
      </rPr>
      <t>)</t>
    </r>
  </si>
  <si>
    <t>Channel Unit Data (values in feet)</t>
  </si>
  <si>
    <t>Woody Material</t>
  </si>
  <si>
    <t>Unstable Banks (%)</t>
  </si>
  <si>
    <t>Streambed Substrate (%)</t>
  </si>
  <si>
    <t>Measured wetted widths (ft)</t>
  </si>
  <si>
    <t>Bankfull Measurements (ft)</t>
  </si>
  <si>
    <t>Riparian Vegetation (Inner Zone)</t>
  </si>
  <si>
    <t>Riparian Vegetation (Outer Zone)</t>
  </si>
  <si>
    <t>Reach</t>
  </si>
  <si>
    <t>Seq</t>
  </si>
  <si>
    <t>Type &amp; #</t>
  </si>
  <si>
    <t>Type</t>
  </si>
  <si>
    <t>Max Depth</t>
  </si>
  <si>
    <t>Avg Depth</t>
  </si>
  <si>
    <t>Pool Crest Depth</t>
  </si>
  <si>
    <t>Formed by</t>
  </si>
  <si>
    <t>Length</t>
  </si>
  <si>
    <t>Wet Width (estimated)</t>
  </si>
  <si>
    <t>Large</t>
  </si>
  <si>
    <t>Medium</t>
  </si>
  <si>
    <t>Small</t>
  </si>
  <si>
    <t>Left Bank</t>
  </si>
  <si>
    <t>Sand</t>
  </si>
  <si>
    <t>Gravel</t>
  </si>
  <si>
    <t>Cobble</t>
  </si>
  <si>
    <t xml:space="preserve">Boulder </t>
  </si>
  <si>
    <t>Bedrock</t>
  </si>
  <si>
    <t>WW1</t>
  </si>
  <si>
    <t>WW2</t>
  </si>
  <si>
    <t>WW3</t>
  </si>
  <si>
    <t>BF Width</t>
  </si>
  <si>
    <t>Max BF Depth</t>
  </si>
  <si>
    <t>FPW</t>
  </si>
  <si>
    <t>BFD1</t>
  </si>
  <si>
    <t>BFD2</t>
  </si>
  <si>
    <t>BFD3</t>
  </si>
  <si>
    <t>Class</t>
  </si>
  <si>
    <t>Overstory</t>
  </si>
  <si>
    <t>Understory</t>
  </si>
  <si>
    <t>FT-1</t>
  </si>
  <si>
    <t>FT</t>
  </si>
  <si>
    <t>SIDE-F1</t>
  </si>
  <si>
    <t>SIDE-F</t>
  </si>
  <si>
    <t>SS-1</t>
  </si>
  <si>
    <t>SS</t>
  </si>
  <si>
    <t>SB</t>
  </si>
  <si>
    <t>FT-2</t>
  </si>
  <si>
    <t>SS-2</t>
  </si>
  <si>
    <t>ST</t>
  </si>
  <si>
    <t>HC</t>
  </si>
  <si>
    <t>CP</t>
  </si>
  <si>
    <t>LT</t>
  </si>
  <si>
    <t>HX</t>
  </si>
  <si>
    <t>SIDE-S1</t>
  </si>
  <si>
    <t>SIDE-S</t>
  </si>
  <si>
    <t>FT-3</t>
  </si>
  <si>
    <t>SS-3</t>
  </si>
  <si>
    <t>SIDE-S2</t>
  </si>
  <si>
    <t>SS-4</t>
  </si>
  <si>
    <t>WD</t>
  </si>
  <si>
    <t>FT-4</t>
  </si>
  <si>
    <t>SS-5</t>
  </si>
  <si>
    <t>BO</t>
  </si>
  <si>
    <t>FT-5</t>
  </si>
  <si>
    <t>SS-6</t>
  </si>
  <si>
    <t>FT-6</t>
  </si>
  <si>
    <t>SIDE-F2</t>
  </si>
  <si>
    <t>FN-1</t>
  </si>
  <si>
    <t>FN</t>
  </si>
  <si>
    <t>HW</t>
  </si>
  <si>
    <t>SS-7</t>
  </si>
  <si>
    <t>FT-7</t>
  </si>
  <si>
    <t>SS-8</t>
  </si>
  <si>
    <t>FT-8</t>
  </si>
  <si>
    <t>SS-9</t>
  </si>
  <si>
    <t>FT-9</t>
  </si>
  <si>
    <t>SS-10</t>
  </si>
  <si>
    <t>FT-10</t>
  </si>
  <si>
    <t>SS-11</t>
  </si>
  <si>
    <t>FT-11</t>
  </si>
  <si>
    <t>SS-12</t>
  </si>
  <si>
    <t>HD</t>
  </si>
  <si>
    <t>FT-12</t>
  </si>
  <si>
    <t>SS-13</t>
  </si>
  <si>
    <t>FT-13</t>
  </si>
  <si>
    <t>GF</t>
  </si>
  <si>
    <t>SS-14</t>
  </si>
  <si>
    <t>FT-14</t>
  </si>
  <si>
    <t>SS-15</t>
  </si>
  <si>
    <t>FT-15</t>
  </si>
  <si>
    <t>SS-16</t>
  </si>
  <si>
    <t>FT-16</t>
  </si>
  <si>
    <t>SS-17</t>
  </si>
  <si>
    <t>SD-1</t>
  </si>
  <si>
    <t>FT-17</t>
  </si>
  <si>
    <t>FN-2</t>
  </si>
  <si>
    <t>SIDE-S3</t>
  </si>
  <si>
    <t>SS-18</t>
  </si>
  <si>
    <t>FT-18</t>
  </si>
  <si>
    <t>SS-19</t>
  </si>
  <si>
    <t>FT-19</t>
  </si>
  <si>
    <t>SS-20</t>
  </si>
  <si>
    <t>BR</t>
  </si>
  <si>
    <t>SIDE-S6</t>
  </si>
  <si>
    <t>FN-3</t>
  </si>
  <si>
    <t>SS-21</t>
  </si>
  <si>
    <t>FT-20</t>
  </si>
  <si>
    <t>SS-22</t>
  </si>
  <si>
    <t>FN-4</t>
  </si>
  <si>
    <t>SS-23</t>
  </si>
  <si>
    <t>FN-5</t>
  </si>
  <si>
    <t>FT-21</t>
  </si>
  <si>
    <t>FT-22</t>
  </si>
  <si>
    <t>SS-24</t>
  </si>
  <si>
    <t>Birch</t>
  </si>
  <si>
    <t>FT-23</t>
  </si>
  <si>
    <t>SS-25</t>
  </si>
  <si>
    <t>FT-24</t>
  </si>
  <si>
    <t>SIDE-S7</t>
  </si>
  <si>
    <t>SS-26</t>
  </si>
  <si>
    <t>SIDE-S8</t>
  </si>
  <si>
    <t>FT-25</t>
  </si>
  <si>
    <t>FT-26</t>
  </si>
  <si>
    <t>SS-27</t>
  </si>
  <si>
    <t>FT-27</t>
  </si>
  <si>
    <t>SIDE-S9</t>
  </si>
  <si>
    <t>SS-28</t>
  </si>
  <si>
    <t>FN-6</t>
  </si>
  <si>
    <t>FT-28</t>
  </si>
  <si>
    <t>FN-7</t>
  </si>
  <si>
    <t>SS-29</t>
  </si>
  <si>
    <t>FT-29</t>
  </si>
  <si>
    <t>SS-30</t>
  </si>
  <si>
    <t>FT-30</t>
  </si>
  <si>
    <t>SS-31</t>
  </si>
  <si>
    <t>FT-31</t>
  </si>
  <si>
    <t>CX</t>
  </si>
  <si>
    <t>FN-8</t>
  </si>
  <si>
    <t>FT-32</t>
  </si>
  <si>
    <t>SS-32</t>
  </si>
  <si>
    <t>FT-33</t>
  </si>
  <si>
    <t>SS-33</t>
  </si>
  <si>
    <t>FT-34</t>
  </si>
  <si>
    <t>SS-34</t>
  </si>
  <si>
    <t>FT-35</t>
  </si>
  <si>
    <t>SS-35</t>
  </si>
  <si>
    <t>FT-36</t>
  </si>
  <si>
    <t>SS-36</t>
  </si>
  <si>
    <t>FT-37</t>
  </si>
  <si>
    <t>SS-37</t>
  </si>
  <si>
    <t>FT-38</t>
  </si>
  <si>
    <t>SS-38</t>
  </si>
  <si>
    <t>FT-39</t>
  </si>
  <si>
    <t>FN-9</t>
  </si>
  <si>
    <t>FT-40</t>
  </si>
  <si>
    <t>SIDE-F3</t>
  </si>
  <si>
    <t>SIDE-S10</t>
  </si>
  <si>
    <t>SS-39</t>
  </si>
  <si>
    <t>FT-41</t>
  </si>
  <si>
    <t>SS-40</t>
  </si>
  <si>
    <t>SIDE-S11</t>
  </si>
  <si>
    <t>FT-42</t>
  </si>
  <si>
    <t>FT-43</t>
  </si>
  <si>
    <t>FN-10</t>
  </si>
  <si>
    <t>FT-44</t>
  </si>
  <si>
    <t>SS-41</t>
  </si>
  <si>
    <t>FT-45</t>
  </si>
  <si>
    <t>SIDE-S12</t>
  </si>
  <si>
    <t>SS-42</t>
  </si>
  <si>
    <t>FT-46</t>
  </si>
  <si>
    <t>SS-43</t>
  </si>
  <si>
    <t>FN-11</t>
  </si>
  <si>
    <t>FT-47</t>
  </si>
  <si>
    <t>SS-44</t>
  </si>
  <si>
    <t>FT-48</t>
  </si>
  <si>
    <t>FN-12</t>
  </si>
  <si>
    <t>FT-49</t>
  </si>
  <si>
    <t>CQ</t>
  </si>
  <si>
    <t>SS-45</t>
  </si>
  <si>
    <t>FT-50</t>
  </si>
  <si>
    <t>SS-46</t>
  </si>
  <si>
    <t>NV</t>
  </si>
  <si>
    <t>FT-51</t>
  </si>
  <si>
    <t>SS-47</t>
  </si>
  <si>
    <t>FT-52</t>
  </si>
  <si>
    <t>SS-48</t>
  </si>
  <si>
    <t>SS-49</t>
  </si>
  <si>
    <t>SIDE-S13</t>
  </si>
  <si>
    <t>FT-53</t>
  </si>
  <si>
    <t>SS-50</t>
  </si>
  <si>
    <t>FT-54</t>
  </si>
  <si>
    <t>SD-3</t>
  </si>
  <si>
    <t>SIDE-S14</t>
  </si>
  <si>
    <t>FT-55</t>
  </si>
  <si>
    <t>SS-51</t>
  </si>
  <si>
    <t>FT-56</t>
  </si>
  <si>
    <t>HQ</t>
  </si>
  <si>
    <t>CD</t>
  </si>
  <si>
    <t>SS-52</t>
  </si>
  <si>
    <t>FT-57</t>
  </si>
  <si>
    <t>FN-13</t>
  </si>
  <si>
    <t>FT-58</t>
  </si>
  <si>
    <t>SS-53</t>
  </si>
  <si>
    <t>FT-59</t>
  </si>
  <si>
    <t>FT-60</t>
  </si>
  <si>
    <t>SS-54</t>
  </si>
  <si>
    <t>FT-61</t>
  </si>
  <si>
    <t>SS-55</t>
  </si>
  <si>
    <t>HA</t>
  </si>
  <si>
    <t>FT-62</t>
  </si>
  <si>
    <t>SS-56</t>
  </si>
  <si>
    <t>FT-63</t>
  </si>
  <si>
    <t>SS-57</t>
  </si>
  <si>
    <t>FT-64</t>
  </si>
  <si>
    <t>SS-58</t>
  </si>
  <si>
    <t>FT-65</t>
  </si>
  <si>
    <t>FN-14</t>
  </si>
  <si>
    <t>FT-66</t>
  </si>
  <si>
    <t>SS-59</t>
  </si>
  <si>
    <t>FT-67</t>
  </si>
  <si>
    <t>SS-60</t>
  </si>
  <si>
    <t>FT-68</t>
  </si>
  <si>
    <t>SS-61</t>
  </si>
  <si>
    <t>FT-69</t>
  </si>
  <si>
    <t>FN-15</t>
  </si>
  <si>
    <t>SIDE-S15</t>
  </si>
  <si>
    <t>SS-62</t>
  </si>
  <si>
    <t>FT-70</t>
  </si>
  <si>
    <t>SS-63</t>
  </si>
  <si>
    <t>FT-71</t>
  </si>
  <si>
    <t>SS-64</t>
  </si>
  <si>
    <t>FT-72</t>
  </si>
  <si>
    <t>SS-65</t>
  </si>
  <si>
    <t>FT-73</t>
  </si>
  <si>
    <t>SS-66</t>
  </si>
  <si>
    <t>FT-74</t>
  </si>
  <si>
    <t>FN-16</t>
  </si>
  <si>
    <t>FT-75</t>
  </si>
  <si>
    <t>SS-67</t>
  </si>
  <si>
    <t>FT-76</t>
  </si>
  <si>
    <t>SS-68</t>
  </si>
  <si>
    <t>FN-17</t>
  </si>
  <si>
    <t>SS-69</t>
  </si>
  <si>
    <t>FT-77</t>
  </si>
  <si>
    <t>push-up</t>
  </si>
  <si>
    <t>SS-70</t>
  </si>
  <si>
    <t>FT-78</t>
  </si>
  <si>
    <t>SIDE-S16</t>
  </si>
  <si>
    <t>FN-18</t>
  </si>
  <si>
    <t>SS-71</t>
  </si>
  <si>
    <t>FT-79</t>
  </si>
  <si>
    <t>SS-72</t>
  </si>
  <si>
    <t>SIDE-M</t>
  </si>
  <si>
    <t>FT-80</t>
  </si>
  <si>
    <t>SS-73</t>
  </si>
  <si>
    <t>FT-81</t>
  </si>
  <si>
    <t>SS-74</t>
  </si>
  <si>
    <t>SIDE-S17</t>
  </si>
  <si>
    <t>FT-82</t>
  </si>
  <si>
    <t>SS-75</t>
  </si>
  <si>
    <t>FT-83</t>
  </si>
  <si>
    <t>SS-76</t>
  </si>
  <si>
    <t>FT-84</t>
  </si>
  <si>
    <t>SS-77</t>
  </si>
  <si>
    <t>FT-85</t>
  </si>
  <si>
    <t>SS-78</t>
  </si>
  <si>
    <t>FT-86</t>
  </si>
  <si>
    <t>SS-79</t>
  </si>
  <si>
    <t>FT-87</t>
  </si>
  <si>
    <t xml:space="preserve">GF </t>
  </si>
  <si>
    <t>SD-4</t>
  </si>
  <si>
    <t>DA</t>
  </si>
  <si>
    <t>FT-88</t>
  </si>
  <si>
    <t>SS-80</t>
  </si>
  <si>
    <t>FT-89</t>
  </si>
  <si>
    <t>SS-81</t>
  </si>
  <si>
    <t>SIDE-S18</t>
  </si>
  <si>
    <t>FT-90</t>
  </si>
  <si>
    <t>SS-82</t>
  </si>
  <si>
    <t>SIDE-S19</t>
  </si>
  <si>
    <t>SIDE-S20</t>
  </si>
  <si>
    <t>SIDE-S21</t>
  </si>
  <si>
    <t>FT-91</t>
  </si>
  <si>
    <t>SS-83</t>
  </si>
  <si>
    <t>FT-92</t>
  </si>
  <si>
    <t>SS-84</t>
  </si>
  <si>
    <t>SIDE-S22</t>
  </si>
  <si>
    <t>Twisp</t>
  </si>
  <si>
    <t>Riffle 1</t>
  </si>
  <si>
    <t>Riffle 2</t>
  </si>
  <si>
    <t>Material</t>
  </si>
  <si>
    <t>Size Range (mm)</t>
  </si>
  <si>
    <t>Count</t>
  </si>
  <si>
    <t>Item %</t>
  </si>
  <si>
    <t>Cumulative %</t>
  </si>
  <si>
    <t>&lt;2</t>
  </si>
  <si>
    <t>Very Fine Gravel</t>
  </si>
  <si>
    <t>2.1-4</t>
  </si>
  <si>
    <t>Fine Gravel</t>
  </si>
  <si>
    <t>4.1-5.7</t>
  </si>
  <si>
    <t>5.8-8</t>
  </si>
  <si>
    <t>Medium Gravel</t>
  </si>
  <si>
    <t>8.1-11.3</t>
  </si>
  <si>
    <t>11.4-16</t>
  </si>
  <si>
    <t>Coarse Gravel</t>
  </si>
  <si>
    <t>16.1-22.6</t>
  </si>
  <si>
    <t>22.7-32</t>
  </si>
  <si>
    <t>Very Coarse Gravel</t>
  </si>
  <si>
    <t>32.1-45</t>
  </si>
  <si>
    <t>45.1-64</t>
  </si>
  <si>
    <t>Small Cobble</t>
  </si>
  <si>
    <t>64.1-90</t>
  </si>
  <si>
    <t>90.1-128</t>
  </si>
  <si>
    <t>Large Cobble</t>
  </si>
  <si>
    <t>128.1-180</t>
  </si>
  <si>
    <t>180.1-256</t>
  </si>
  <si>
    <t>Small Boulder</t>
  </si>
  <si>
    <t>256.1-362</t>
  </si>
  <si>
    <t>362.1-512</t>
  </si>
  <si>
    <t>Small Boulders</t>
  </si>
  <si>
    <t>&gt;512</t>
  </si>
  <si>
    <t>512 - 1024</t>
  </si>
  <si>
    <t>bedrock</t>
  </si>
  <si>
    <t>Percent Composition</t>
  </si>
  <si>
    <t>Size Class</t>
  </si>
  <si>
    <t>Size percent finer than (mm)</t>
  </si>
  <si>
    <t>D5</t>
  </si>
  <si>
    <t>D16</t>
  </si>
  <si>
    <t>D50</t>
  </si>
  <si>
    <t>Boulder</t>
  </si>
  <si>
    <t>D84</t>
  </si>
  <si>
    <t>D95</t>
  </si>
  <si>
    <t>* Assumed linear interpolation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</si>
</sst>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0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scheme val="minor"/>
    </font>
    <font>
      <b/>
      <sz val="11"/>
      <name val="Calibri"/>
      <scheme val="minor"/>
    </font>
    <font>
      <sz val="11"/>
      <color rgb="FFC0C0C0"/>
      <name val="Calibri"/>
      <scheme val="minor"/>
    </font>
    <font>
      <i/>
      <sz val="11"/>
      <name val="Calibri"/>
      <scheme val="minor"/>
    </font>
    <font>
      <sz val="11"/>
      <color theme="1"/>
      <name val="Calibri"/>
      <scheme val="minor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9" fontId="0" fillId="0" borderId="0" xfId="0" applyNumberForma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16" fontId="4" fillId="0" borderId="2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wrapText="1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65" fontId="5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right"/>
    </xf>
    <xf numFmtId="165" fontId="2" fillId="0" borderId="2" xfId="0" applyNumberFormat="1" applyFont="1" applyBorder="1" applyAlignment="1">
      <alignment horizontal="center"/>
    </xf>
    <xf numFmtId="0" fontId="3" fillId="0" borderId="0" xfId="0" applyFont="1"/>
    <xf numFmtId="1" fontId="2" fillId="0" borderId="0" xfId="0" applyNumberFormat="1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9" fontId="2" fillId="0" borderId="0" xfId="0" applyNumberFormat="1" applyFont="1" applyAlignment="1">
      <alignment horizontal="center"/>
    </xf>
    <xf numFmtId="9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1" fontId="2" fillId="0" borderId="0" xfId="0" applyNumberFormat="1" applyFont="1"/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ill="1"/>
    <xf numFmtId="0" fontId="7" fillId="0" borderId="0" xfId="0" applyFont="1"/>
    <xf numFmtId="0" fontId="8" fillId="0" borderId="0" xfId="0" applyFont="1"/>
    <xf numFmtId="0" fontId="8" fillId="0" borderId="0" xfId="0" applyFont="1" applyAlignment="1"/>
    <xf numFmtId="0" fontId="7" fillId="0" borderId="0" xfId="0" applyFont="1" applyAlignment="1"/>
    <xf numFmtId="0" fontId="9" fillId="0" borderId="0" xfId="0" applyFont="1" applyFill="1"/>
    <xf numFmtId="0" fontId="7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9" fontId="8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9" fontId="8" fillId="0" borderId="6" xfId="0" applyNumberFormat="1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9" fontId="7" fillId="0" borderId="10" xfId="0" applyNumberFormat="1" applyFont="1" applyBorder="1" applyAlignment="1">
      <alignment horizontal="center"/>
    </xf>
    <xf numFmtId="9" fontId="7" fillId="0" borderId="11" xfId="0" applyNumberFormat="1" applyFont="1" applyBorder="1" applyAlignment="1">
      <alignment horizontal="center"/>
    </xf>
    <xf numFmtId="0" fontId="7" fillId="0" borderId="11" xfId="0" applyFont="1" applyBorder="1"/>
    <xf numFmtId="0" fontId="0" fillId="0" borderId="11" xfId="0" applyBorder="1"/>
    <xf numFmtId="0" fontId="7" fillId="0" borderId="4" xfId="0" applyFont="1" applyBorder="1"/>
    <xf numFmtId="0" fontId="0" fillId="0" borderId="4" xfId="0" applyBorder="1"/>
    <xf numFmtId="9" fontId="7" fillId="0" borderId="4" xfId="0" applyNumberFormat="1" applyFont="1" applyBorder="1" applyAlignment="1">
      <alignment horizontal="center"/>
    </xf>
    <xf numFmtId="0" fontId="7" fillId="0" borderId="4" xfId="0" applyFont="1" applyFill="1" applyBorder="1"/>
    <xf numFmtId="0" fontId="0" fillId="0" borderId="4" xfId="0" applyFill="1" applyBorder="1"/>
    <xf numFmtId="9" fontId="7" fillId="0" borderId="4" xfId="0" applyNumberFormat="1" applyFont="1" applyFill="1" applyBorder="1" applyAlignment="1">
      <alignment horizontal="center"/>
    </xf>
    <xf numFmtId="0" fontId="7" fillId="0" borderId="10" xfId="0" applyFont="1" applyBorder="1"/>
    <xf numFmtId="49" fontId="7" fillId="0" borderId="4" xfId="0" applyNumberFormat="1" applyFont="1" applyBorder="1"/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4" xfId="0" applyFont="1" applyFill="1" applyBorder="1" applyAlignment="1">
      <alignment horizontal="left"/>
    </xf>
    <xf numFmtId="49" fontId="7" fillId="0" borderId="4" xfId="0" applyNumberFormat="1" applyFont="1" applyFill="1" applyBorder="1"/>
    <xf numFmtId="49" fontId="0" fillId="0" borderId="0" xfId="0" applyNumberFormat="1"/>
    <xf numFmtId="9" fontId="7" fillId="0" borderId="3" xfId="0" applyNumberFormat="1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9" fontId="8" fillId="0" borderId="5" xfId="0" applyNumberFormat="1" applyFont="1" applyBorder="1" applyAlignment="1">
      <alignment wrapText="1"/>
    </xf>
    <xf numFmtId="0" fontId="8" fillId="0" borderId="5" xfId="1" applyNumberFormat="1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1" fontId="7" fillId="0" borderId="11" xfId="0" applyNumberFormat="1" applyFont="1" applyBorder="1"/>
    <xf numFmtId="9" fontId="7" fillId="0" borderId="11" xfId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1" fontId="7" fillId="0" borderId="4" xfId="0" applyNumberFormat="1" applyFont="1" applyBorder="1"/>
    <xf numFmtId="9" fontId="7" fillId="0" borderId="4" xfId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1960701855399"/>
          <c:y val="8.97436833764058E-2"/>
          <c:w val="0.73458469080692401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Graphs'!$D$6:$D$23</c:f>
              <c:strCache>
                <c:ptCount val="18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&gt;512</c:v>
                </c:pt>
                <c:pt idx="17">
                  <c:v>Bedrock</c:v>
                </c:pt>
              </c:strCache>
            </c:strRef>
          </c:cat>
          <c:val>
            <c:numRef>
              <c:f>'[1]Pebble Count Graphs'!$E$6:$E$23</c:f>
              <c:numCache>
                <c:formatCode>General</c:formatCode>
                <c:ptCount val="18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9</c:v>
                </c:pt>
                <c:pt idx="6">
                  <c:v>8</c:v>
                </c:pt>
                <c:pt idx="7">
                  <c:v>11</c:v>
                </c:pt>
                <c:pt idx="8">
                  <c:v>21</c:v>
                </c:pt>
                <c:pt idx="9">
                  <c:v>21</c:v>
                </c:pt>
                <c:pt idx="10">
                  <c:v>15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29564032"/>
        <c:axId val="132978560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Graphs'!$G$6:$G$23</c:f>
              <c:numCache>
                <c:formatCode>General</c:formatCode>
                <c:ptCount val="18"/>
                <c:pt idx="0">
                  <c:v>0.04</c:v>
                </c:pt>
                <c:pt idx="1">
                  <c:v>0.06</c:v>
                </c:pt>
                <c:pt idx="2">
                  <c:v>0.06</c:v>
                </c:pt>
                <c:pt idx="3">
                  <c:v>6.9999999999999993E-2</c:v>
                </c:pt>
                <c:pt idx="4">
                  <c:v>9.9999999999999992E-2</c:v>
                </c:pt>
                <c:pt idx="5">
                  <c:v>0.19</c:v>
                </c:pt>
                <c:pt idx="6">
                  <c:v>0.27</c:v>
                </c:pt>
                <c:pt idx="7">
                  <c:v>0.38</c:v>
                </c:pt>
                <c:pt idx="8">
                  <c:v>0.59</c:v>
                </c:pt>
                <c:pt idx="9">
                  <c:v>0.79999999999999993</c:v>
                </c:pt>
                <c:pt idx="10">
                  <c:v>0.95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984832"/>
        <c:axId val="132986368"/>
      </c:lineChart>
      <c:catAx>
        <c:axId val="12956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48571975201"/>
              <c:y val="0.900602409638553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978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2978560"/>
        <c:scaling>
          <c:orientation val="minMax"/>
          <c:max val="2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244536915799E-2"/>
              <c:y val="0.319277108433735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564032"/>
        <c:crosses val="autoZero"/>
        <c:crossBetween val="between"/>
        <c:majorUnit val="2"/>
      </c:valAx>
      <c:catAx>
        <c:axId val="132984832"/>
        <c:scaling>
          <c:orientation val="minMax"/>
        </c:scaling>
        <c:delete val="1"/>
        <c:axPos val="b"/>
        <c:majorTickMark val="out"/>
        <c:minorTickMark val="none"/>
        <c:tickLblPos val="nextTo"/>
        <c:crossAx val="132986368"/>
        <c:crosses val="autoZero"/>
        <c:auto val="0"/>
        <c:lblAlgn val="ctr"/>
        <c:lblOffset val="100"/>
        <c:noMultiLvlLbl val="0"/>
      </c:catAx>
      <c:valAx>
        <c:axId val="132986368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2784077388959596"/>
              <c:y val="0.27710843373493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298483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281506341603901"/>
          <c:y val="0.102564209573035"/>
          <c:w val="0.21179631596258"/>
          <c:h val="0.128205261966294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69227398454"/>
          <c:y val="8.97436833764058E-2"/>
          <c:w val="0.73846130732255699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Graphs'!$D$6:$D$23</c:f>
              <c:strCache>
                <c:ptCount val="18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&gt;512</c:v>
                </c:pt>
                <c:pt idx="17">
                  <c:v>Bedrock</c:v>
                </c:pt>
              </c:strCache>
            </c:strRef>
          </c:cat>
          <c:val>
            <c:numRef>
              <c:f>'[1]Pebble Count Graphs'!$BG$6:$BG$23</c:f>
              <c:numCache>
                <c:formatCode>General</c:formatCode>
                <c:ptCount val="18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5</c:v>
                </c:pt>
                <c:pt idx="9">
                  <c:v>9</c:v>
                </c:pt>
                <c:pt idx="10">
                  <c:v>12</c:v>
                </c:pt>
                <c:pt idx="11">
                  <c:v>10</c:v>
                </c:pt>
                <c:pt idx="12">
                  <c:v>11</c:v>
                </c:pt>
                <c:pt idx="13">
                  <c:v>4</c:v>
                </c:pt>
                <c:pt idx="14">
                  <c:v>4</c:v>
                </c:pt>
                <c:pt idx="15">
                  <c:v>10</c:v>
                </c:pt>
                <c:pt idx="16">
                  <c:v>8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38083712"/>
        <c:axId val="138106752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Graphs'!$BI$6:$BI$23</c:f>
              <c:numCache>
                <c:formatCode>General</c:formatCode>
                <c:ptCount val="18"/>
                <c:pt idx="0">
                  <c:v>0.10101010101010101</c:v>
                </c:pt>
                <c:pt idx="1">
                  <c:v>0.10101010101010101</c:v>
                </c:pt>
                <c:pt idx="2">
                  <c:v>0.10101010101010101</c:v>
                </c:pt>
                <c:pt idx="3">
                  <c:v>0.1111111111111111</c:v>
                </c:pt>
                <c:pt idx="4">
                  <c:v>0.14141414141414141</c:v>
                </c:pt>
                <c:pt idx="5">
                  <c:v>0.19191919191919191</c:v>
                </c:pt>
                <c:pt idx="6">
                  <c:v>0.23232323232323232</c:v>
                </c:pt>
                <c:pt idx="7">
                  <c:v>0.26262626262626265</c:v>
                </c:pt>
                <c:pt idx="8">
                  <c:v>0.31313131313131315</c:v>
                </c:pt>
                <c:pt idx="9">
                  <c:v>0.40404040404040409</c:v>
                </c:pt>
                <c:pt idx="10">
                  <c:v>0.5252525252525253</c:v>
                </c:pt>
                <c:pt idx="11">
                  <c:v>0.6262626262626263</c:v>
                </c:pt>
                <c:pt idx="12">
                  <c:v>0.73737373737373746</c:v>
                </c:pt>
                <c:pt idx="13">
                  <c:v>0.7777777777777779</c:v>
                </c:pt>
                <c:pt idx="14">
                  <c:v>0.81818181818181834</c:v>
                </c:pt>
                <c:pt idx="15">
                  <c:v>0.91919191919191934</c:v>
                </c:pt>
                <c:pt idx="16">
                  <c:v>1.0000000000000002</c:v>
                </c:pt>
                <c:pt idx="17">
                  <c:v>1.0000000000000002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21216"/>
        <c:axId val="138122752"/>
      </c:lineChart>
      <c:catAx>
        <c:axId val="13808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59252969201"/>
              <c:y val="0.900602409638553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106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8106752"/>
        <c:scaling>
          <c:orientation val="minMax"/>
          <c:max val="2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354994024401E-2"/>
              <c:y val="0.319277108433735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083712"/>
        <c:crosses val="autoZero"/>
        <c:crossBetween val="between"/>
        <c:majorUnit val="2"/>
      </c:valAx>
      <c:catAx>
        <c:axId val="138121216"/>
        <c:scaling>
          <c:orientation val="minMax"/>
        </c:scaling>
        <c:delete val="1"/>
        <c:axPos val="b"/>
        <c:majorTickMark val="out"/>
        <c:minorTickMark val="none"/>
        <c:tickLblPos val="nextTo"/>
        <c:crossAx val="138122752"/>
        <c:crosses val="autoZero"/>
        <c:auto val="0"/>
        <c:lblAlgn val="ctr"/>
        <c:lblOffset val="100"/>
        <c:noMultiLvlLbl val="0"/>
      </c:catAx>
      <c:valAx>
        <c:axId val="138122752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1569187838448296"/>
              <c:y val="0.27710843373493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12121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8717902169126"/>
          <c:y val="0.115384735769665"/>
          <c:w val="0.20256403916139601"/>
          <c:h val="0.128205261966294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69227398454"/>
          <c:y val="8.97436833764058E-2"/>
          <c:w val="0.73846130732255699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Graphs'!$D$6:$D$23</c:f>
              <c:strCache>
                <c:ptCount val="18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&gt;512</c:v>
                </c:pt>
                <c:pt idx="17">
                  <c:v>Bedrock</c:v>
                </c:pt>
              </c:strCache>
            </c:strRef>
          </c:cat>
          <c:val>
            <c:numRef>
              <c:f>'[1]Pebble Count Graphs'!$K$6:$K$23</c:f>
              <c:numCache>
                <c:formatCode>General</c:formatCode>
                <c:ptCount val="18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8</c:v>
                </c:pt>
                <c:pt idx="9">
                  <c:v>9</c:v>
                </c:pt>
                <c:pt idx="10">
                  <c:v>21</c:v>
                </c:pt>
                <c:pt idx="11">
                  <c:v>24</c:v>
                </c:pt>
                <c:pt idx="12">
                  <c:v>13</c:v>
                </c:pt>
                <c:pt idx="13">
                  <c:v>10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33028864"/>
        <c:axId val="133035520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Graphs'!$M$6:$M$23</c:f>
              <c:numCache>
                <c:formatCode>General</c:formatCode>
                <c:ptCount val="18"/>
                <c:pt idx="0">
                  <c:v>4.9504950495049507E-2</c:v>
                </c:pt>
                <c:pt idx="1">
                  <c:v>5.940594059405941E-2</c:v>
                </c:pt>
                <c:pt idx="2">
                  <c:v>5.940594059405941E-2</c:v>
                </c:pt>
                <c:pt idx="3">
                  <c:v>6.9306930693069313E-2</c:v>
                </c:pt>
                <c:pt idx="4">
                  <c:v>7.9207920792079209E-2</c:v>
                </c:pt>
                <c:pt idx="5">
                  <c:v>8.9108910891089105E-2</c:v>
                </c:pt>
                <c:pt idx="6">
                  <c:v>0.10891089108910891</c:v>
                </c:pt>
                <c:pt idx="7">
                  <c:v>0.12871287128712872</c:v>
                </c:pt>
                <c:pt idx="8">
                  <c:v>0.20792079207920794</c:v>
                </c:pt>
                <c:pt idx="9">
                  <c:v>0.29702970297029707</c:v>
                </c:pt>
                <c:pt idx="10">
                  <c:v>0.50495049504950495</c:v>
                </c:pt>
                <c:pt idx="11">
                  <c:v>0.74257425742574257</c:v>
                </c:pt>
                <c:pt idx="12">
                  <c:v>0.87128712871287128</c:v>
                </c:pt>
                <c:pt idx="13">
                  <c:v>0.97029702970297027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037440"/>
        <c:axId val="133366912"/>
      </c:lineChart>
      <c:catAx>
        <c:axId val="13302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59252969201"/>
              <c:y val="0.900602409638553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035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3035520"/>
        <c:scaling>
          <c:orientation val="minMax"/>
          <c:max val="26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354994024401E-2"/>
              <c:y val="0.319277108433735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028864"/>
        <c:crosses val="autoZero"/>
        <c:crossBetween val="between"/>
        <c:majorUnit val="2"/>
      </c:valAx>
      <c:catAx>
        <c:axId val="133037440"/>
        <c:scaling>
          <c:orientation val="minMax"/>
        </c:scaling>
        <c:delete val="1"/>
        <c:axPos val="b"/>
        <c:majorTickMark val="out"/>
        <c:minorTickMark val="none"/>
        <c:tickLblPos val="nextTo"/>
        <c:crossAx val="133366912"/>
        <c:crosses val="autoZero"/>
        <c:auto val="0"/>
        <c:lblAlgn val="ctr"/>
        <c:lblOffset val="100"/>
        <c:noMultiLvlLbl val="0"/>
      </c:catAx>
      <c:valAx>
        <c:axId val="133366912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1569187838448296"/>
              <c:y val="0.27710843373493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03744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3846105692199"/>
          <c:y val="0.102564209573035"/>
          <c:w val="0.20256403916139601"/>
          <c:h val="0.128205261966294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675057704522"/>
          <c:y val="8.97436833764058E-2"/>
          <c:w val="0.73604015305253001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Graphs'!$D$6:$D$23</c:f>
              <c:strCache>
                <c:ptCount val="18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&gt;512</c:v>
                </c:pt>
                <c:pt idx="17">
                  <c:v>Bedrock</c:v>
                </c:pt>
              </c:strCache>
            </c:strRef>
          </c:cat>
          <c:val>
            <c:numRef>
              <c:f>'[1]Pebble Count Graphs'!$Q$6:$Q$23</c:f>
              <c:numCache>
                <c:formatCode>General</c:formatCode>
                <c:ptCount val="18"/>
                <c:pt idx="0">
                  <c:v>7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5</c:v>
                </c:pt>
                <c:pt idx="7">
                  <c:v>4</c:v>
                </c:pt>
                <c:pt idx="8">
                  <c:v>8</c:v>
                </c:pt>
                <c:pt idx="9">
                  <c:v>17</c:v>
                </c:pt>
                <c:pt idx="10">
                  <c:v>13</c:v>
                </c:pt>
                <c:pt idx="11">
                  <c:v>16</c:v>
                </c:pt>
                <c:pt idx="12">
                  <c:v>15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33421696"/>
        <c:axId val="133428352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Graphs'!$S$6:$S$22</c:f>
              <c:numCache>
                <c:formatCode>General</c:formatCode>
                <c:ptCount val="17"/>
                <c:pt idx="0">
                  <c:v>7.0000000000000007E-2</c:v>
                </c:pt>
                <c:pt idx="1">
                  <c:v>0.08</c:v>
                </c:pt>
                <c:pt idx="2">
                  <c:v>0.08</c:v>
                </c:pt>
                <c:pt idx="3">
                  <c:v>0.11</c:v>
                </c:pt>
                <c:pt idx="4">
                  <c:v>0.15</c:v>
                </c:pt>
                <c:pt idx="5">
                  <c:v>0.15</c:v>
                </c:pt>
                <c:pt idx="6">
                  <c:v>0.2</c:v>
                </c:pt>
                <c:pt idx="7">
                  <c:v>0.24000000000000002</c:v>
                </c:pt>
                <c:pt idx="8">
                  <c:v>0.32</c:v>
                </c:pt>
                <c:pt idx="9">
                  <c:v>0.49</c:v>
                </c:pt>
                <c:pt idx="10">
                  <c:v>0.62</c:v>
                </c:pt>
                <c:pt idx="11">
                  <c:v>0.78</c:v>
                </c:pt>
                <c:pt idx="12">
                  <c:v>0.93</c:v>
                </c:pt>
                <c:pt idx="13">
                  <c:v>0.97000000000000008</c:v>
                </c:pt>
                <c:pt idx="14">
                  <c:v>0.9900000000000001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30272"/>
        <c:axId val="133440256"/>
      </c:lineChart>
      <c:catAx>
        <c:axId val="13342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44809484998"/>
              <c:y val="0.900602409638553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428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3428352"/>
        <c:scaling>
          <c:orientation val="minMax"/>
          <c:max val="2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154855642999E-2"/>
              <c:y val="0.319277108433735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421696"/>
        <c:crosses val="autoZero"/>
        <c:crossBetween val="between"/>
        <c:majorUnit val="2"/>
      </c:valAx>
      <c:catAx>
        <c:axId val="133430272"/>
        <c:scaling>
          <c:orientation val="minMax"/>
        </c:scaling>
        <c:delete val="1"/>
        <c:axPos val="b"/>
        <c:majorTickMark val="out"/>
        <c:minorTickMark val="none"/>
        <c:tickLblPos val="nextTo"/>
        <c:crossAx val="133440256"/>
        <c:crosses val="autoZero"/>
        <c:auto val="0"/>
        <c:lblAlgn val="ctr"/>
        <c:lblOffset val="100"/>
        <c:noMultiLvlLbl val="0"/>
      </c:catAx>
      <c:valAx>
        <c:axId val="133440256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1569191782061699"/>
              <c:y val="0.27710843373493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43027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482223909036"/>
          <c:y val="0.10683771830524499"/>
          <c:w val="0.20050748996948201"/>
          <c:h val="0.128205261966294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831370571487"/>
          <c:y val="8.97436833764058E-2"/>
          <c:w val="0.73299838264324102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Graphs'!$D$6:$D$23</c:f>
              <c:strCache>
                <c:ptCount val="18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&gt;512</c:v>
                </c:pt>
                <c:pt idx="17">
                  <c:v>Bedrock</c:v>
                </c:pt>
              </c:strCache>
            </c:strRef>
          </c:cat>
          <c:val>
            <c:numRef>
              <c:f>'[1]Pebble Count Graphs'!$W$6:$W$23</c:f>
              <c:numCache>
                <c:formatCode>General</c:formatCode>
                <c:ptCount val="1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6</c:v>
                </c:pt>
                <c:pt idx="9">
                  <c:v>8</c:v>
                </c:pt>
                <c:pt idx="10">
                  <c:v>9</c:v>
                </c:pt>
                <c:pt idx="11">
                  <c:v>19</c:v>
                </c:pt>
                <c:pt idx="12">
                  <c:v>21</c:v>
                </c:pt>
                <c:pt idx="13">
                  <c:v>20</c:v>
                </c:pt>
                <c:pt idx="14">
                  <c:v>5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33462272"/>
        <c:axId val="133473024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Graphs'!$Y$6:$Y$22</c:f>
              <c:numCache>
                <c:formatCode>General</c:formatCode>
                <c:ptCount val="17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0.04</c:v>
                </c:pt>
                <c:pt idx="6">
                  <c:v>0.08</c:v>
                </c:pt>
                <c:pt idx="7">
                  <c:v>0.11</c:v>
                </c:pt>
                <c:pt idx="8">
                  <c:v>0.16999999999999998</c:v>
                </c:pt>
                <c:pt idx="9">
                  <c:v>0.25</c:v>
                </c:pt>
                <c:pt idx="10">
                  <c:v>0.33999999999999997</c:v>
                </c:pt>
                <c:pt idx="11">
                  <c:v>0.53</c:v>
                </c:pt>
                <c:pt idx="12">
                  <c:v>0.74</c:v>
                </c:pt>
                <c:pt idx="13">
                  <c:v>0.94</c:v>
                </c:pt>
                <c:pt idx="14">
                  <c:v>0.99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474944"/>
        <c:axId val="133476736"/>
      </c:lineChart>
      <c:catAx>
        <c:axId val="13346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46936761098"/>
              <c:y val="0.900602409638553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473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3473024"/>
        <c:scaling>
          <c:orientation val="minMax"/>
          <c:max val="2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2670211095E-2"/>
              <c:y val="0.319277108433735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462272"/>
        <c:crosses val="autoZero"/>
        <c:crossBetween val="between"/>
        <c:majorUnit val="2"/>
      </c:valAx>
      <c:catAx>
        <c:axId val="133474944"/>
        <c:scaling>
          <c:orientation val="minMax"/>
        </c:scaling>
        <c:delete val="1"/>
        <c:axPos val="b"/>
        <c:majorTickMark val="out"/>
        <c:minorTickMark val="none"/>
        <c:tickLblPos val="nextTo"/>
        <c:crossAx val="133476736"/>
        <c:crosses val="autoZero"/>
        <c:auto val="0"/>
        <c:lblAlgn val="ctr"/>
        <c:lblOffset val="100"/>
        <c:noMultiLvlLbl val="0"/>
      </c:catAx>
      <c:valAx>
        <c:axId val="133476736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1569194876281501"/>
              <c:y val="0.27710843373493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47494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8614792357221"/>
          <c:y val="0.115384735769665"/>
          <c:w val="0.198992688071533"/>
          <c:h val="0.128205261966294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837571723911"/>
          <c:y val="8.97436833764058E-2"/>
          <c:w val="0.73645408767665599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Graphs'!$D$6:$D$23</c:f>
              <c:strCache>
                <c:ptCount val="18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&gt;512</c:v>
                </c:pt>
                <c:pt idx="17">
                  <c:v>Bedrock</c:v>
                </c:pt>
              </c:strCache>
            </c:strRef>
          </c:cat>
          <c:val>
            <c:numRef>
              <c:f>'[1]Pebble Count Graphs'!$AC$6:$AC$23</c:f>
              <c:numCache>
                <c:formatCode>General</c:formatCode>
                <c:ptCount val="18"/>
                <c:pt idx="0">
                  <c:v>9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7</c:v>
                </c:pt>
                <c:pt idx="9">
                  <c:v>7</c:v>
                </c:pt>
                <c:pt idx="10">
                  <c:v>11</c:v>
                </c:pt>
                <c:pt idx="11">
                  <c:v>10</c:v>
                </c:pt>
                <c:pt idx="12">
                  <c:v>28</c:v>
                </c:pt>
                <c:pt idx="13">
                  <c:v>12</c:v>
                </c:pt>
                <c:pt idx="14">
                  <c:v>10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33523328"/>
        <c:axId val="133529984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Graphs'!$AE$6:$AE$22</c:f>
              <c:numCache>
                <c:formatCode>General</c:formatCode>
                <c:ptCount val="17"/>
                <c:pt idx="0">
                  <c:v>8.9108910891089105E-2</c:v>
                </c:pt>
                <c:pt idx="1">
                  <c:v>9.9009900990099001E-2</c:v>
                </c:pt>
                <c:pt idx="2">
                  <c:v>9.9009900990099001E-2</c:v>
                </c:pt>
                <c:pt idx="3">
                  <c:v>9.9009900990099001E-2</c:v>
                </c:pt>
                <c:pt idx="4">
                  <c:v>9.9009900990099001E-2</c:v>
                </c:pt>
                <c:pt idx="5">
                  <c:v>9.9009900990099001E-2</c:v>
                </c:pt>
                <c:pt idx="6">
                  <c:v>0.1089108910891089</c:v>
                </c:pt>
                <c:pt idx="7">
                  <c:v>0.12871287128712869</c:v>
                </c:pt>
                <c:pt idx="8">
                  <c:v>0.198019801980198</c:v>
                </c:pt>
                <c:pt idx="9">
                  <c:v>0.26732673267326734</c:v>
                </c:pt>
                <c:pt idx="10">
                  <c:v>0.37623762376237624</c:v>
                </c:pt>
                <c:pt idx="11">
                  <c:v>0.47524752475247523</c:v>
                </c:pt>
                <c:pt idx="12">
                  <c:v>0.75247524752475248</c:v>
                </c:pt>
                <c:pt idx="13">
                  <c:v>0.87128712871287128</c:v>
                </c:pt>
                <c:pt idx="14">
                  <c:v>0.97029702970297027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531904"/>
        <c:axId val="133541888"/>
      </c:lineChart>
      <c:catAx>
        <c:axId val="13352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41117297598"/>
              <c:y val="0.900602409638553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529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3529984"/>
        <c:scaling>
          <c:orientation val="minMax"/>
          <c:max val="2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319584006001E-2"/>
              <c:y val="0.319277108433735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523328"/>
        <c:crosses val="autoZero"/>
        <c:crossBetween val="between"/>
        <c:majorUnit val="2"/>
      </c:valAx>
      <c:catAx>
        <c:axId val="133531904"/>
        <c:scaling>
          <c:orientation val="minMax"/>
        </c:scaling>
        <c:delete val="1"/>
        <c:axPos val="b"/>
        <c:majorTickMark val="out"/>
        <c:minorTickMark val="none"/>
        <c:tickLblPos val="nextTo"/>
        <c:crossAx val="133541888"/>
        <c:crosses val="autoZero"/>
        <c:auto val="0"/>
        <c:lblAlgn val="ctr"/>
        <c:lblOffset val="100"/>
        <c:noMultiLvlLbl val="0"/>
      </c:catAx>
      <c:valAx>
        <c:axId val="133541888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1569202385266701"/>
              <c:y val="0.27710843373493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353190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024648611463601"/>
          <c:y val="0.115384735769665"/>
          <c:w val="0.1945815148042"/>
          <c:h val="0.128205261966294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500034332286"/>
          <c:y val="8.97436833764058E-2"/>
          <c:w val="0.73500022430426803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Graphs'!$D$6:$D$23</c:f>
              <c:strCache>
                <c:ptCount val="18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&gt;512</c:v>
                </c:pt>
                <c:pt idx="17">
                  <c:v>Bedrock</c:v>
                </c:pt>
              </c:strCache>
            </c:strRef>
          </c:cat>
          <c:val>
            <c:numRef>
              <c:f>'[1]Pebble Count Graphs'!$AI$6:$AI$23</c:f>
              <c:numCache>
                <c:formatCode>General</c:formatCode>
                <c:ptCount val="1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10</c:v>
                </c:pt>
                <c:pt idx="10">
                  <c:v>14</c:v>
                </c:pt>
                <c:pt idx="11">
                  <c:v>12</c:v>
                </c:pt>
                <c:pt idx="12">
                  <c:v>15</c:v>
                </c:pt>
                <c:pt idx="13">
                  <c:v>15</c:v>
                </c:pt>
                <c:pt idx="14">
                  <c:v>7</c:v>
                </c:pt>
                <c:pt idx="15">
                  <c:v>6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35665152"/>
        <c:axId val="135667712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Graphs'!$AK$6:$AK$22</c:f>
              <c:numCache>
                <c:formatCode>General</c:formatCode>
                <c:ptCount val="17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0.06</c:v>
                </c:pt>
                <c:pt idx="6">
                  <c:v>0.1</c:v>
                </c:pt>
                <c:pt idx="7">
                  <c:v>0.15000000000000002</c:v>
                </c:pt>
                <c:pt idx="8">
                  <c:v>0.2</c:v>
                </c:pt>
                <c:pt idx="9">
                  <c:v>0.30000000000000004</c:v>
                </c:pt>
                <c:pt idx="10">
                  <c:v>0.44000000000000006</c:v>
                </c:pt>
                <c:pt idx="11">
                  <c:v>0.56000000000000005</c:v>
                </c:pt>
                <c:pt idx="12">
                  <c:v>0.71000000000000008</c:v>
                </c:pt>
                <c:pt idx="13">
                  <c:v>0.8600000000000001</c:v>
                </c:pt>
                <c:pt idx="14">
                  <c:v>0.93000000000000016</c:v>
                </c:pt>
                <c:pt idx="15">
                  <c:v>0.99000000000000021</c:v>
                </c:pt>
                <c:pt idx="16">
                  <c:v>1.0000000000000002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669632"/>
        <c:axId val="135671168"/>
      </c:lineChart>
      <c:catAx>
        <c:axId val="13566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42935954701"/>
              <c:y val="0.900602409638553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667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5667712"/>
        <c:scaling>
          <c:orientation val="minMax"/>
          <c:max val="2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2384439206E-2"/>
              <c:y val="0.319277108433735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665152"/>
        <c:crosses val="autoZero"/>
        <c:crossBetween val="between"/>
        <c:majorUnit val="2"/>
      </c:valAx>
      <c:catAx>
        <c:axId val="135669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35671168"/>
        <c:crosses val="autoZero"/>
        <c:auto val="0"/>
        <c:lblAlgn val="ctr"/>
        <c:lblOffset val="100"/>
        <c:noMultiLvlLbl val="0"/>
      </c:catAx>
      <c:valAx>
        <c:axId val="135671168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1569197162456595"/>
              <c:y val="0.27710843373493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66963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750004806519999"/>
          <c:y val="0.115384735769665"/>
          <c:w val="0.19750006027223499"/>
          <c:h val="0.128205261966294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72578599197701"/>
          <c:y val="8.97436833764058E-2"/>
          <c:w val="0.73566151971894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Graphs'!$D$6:$D$23</c:f>
              <c:strCache>
                <c:ptCount val="18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&gt;512</c:v>
                </c:pt>
                <c:pt idx="17">
                  <c:v>Bedrock</c:v>
                </c:pt>
              </c:strCache>
            </c:strRef>
          </c:cat>
          <c:val>
            <c:numRef>
              <c:f>'[1]Pebble Count Graphs'!$AO$6:$AO$23</c:f>
              <c:numCache>
                <c:formatCode>General</c:formatCode>
                <c:ptCount val="18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9</c:v>
                </c:pt>
                <c:pt idx="11">
                  <c:v>13</c:v>
                </c:pt>
                <c:pt idx="12">
                  <c:v>13</c:v>
                </c:pt>
                <c:pt idx="13">
                  <c:v>10</c:v>
                </c:pt>
                <c:pt idx="14">
                  <c:v>15</c:v>
                </c:pt>
                <c:pt idx="15">
                  <c:v>7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35730304"/>
        <c:axId val="135732608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Graphs'!$AQ$6:$AQ$23</c:f>
              <c:numCache>
                <c:formatCode>General</c:formatCode>
                <c:ptCount val="18"/>
                <c:pt idx="0">
                  <c:v>7.8431372549019607E-2</c:v>
                </c:pt>
                <c:pt idx="1">
                  <c:v>7.8431372549019607E-2</c:v>
                </c:pt>
                <c:pt idx="2">
                  <c:v>7.8431372549019607E-2</c:v>
                </c:pt>
                <c:pt idx="3">
                  <c:v>7.8431372549019607E-2</c:v>
                </c:pt>
                <c:pt idx="4">
                  <c:v>8.8235294117647051E-2</c:v>
                </c:pt>
                <c:pt idx="5">
                  <c:v>9.8039215686274495E-2</c:v>
                </c:pt>
                <c:pt idx="6">
                  <c:v>0.14705882352941174</c:v>
                </c:pt>
                <c:pt idx="7">
                  <c:v>0.1764705882352941</c:v>
                </c:pt>
                <c:pt idx="8">
                  <c:v>0.2156862745098039</c:v>
                </c:pt>
                <c:pt idx="9">
                  <c:v>0.26470588235294118</c:v>
                </c:pt>
                <c:pt idx="10">
                  <c:v>0.35294117647058826</c:v>
                </c:pt>
                <c:pt idx="11">
                  <c:v>0.48039215686274511</c:v>
                </c:pt>
                <c:pt idx="12">
                  <c:v>0.60784313725490202</c:v>
                </c:pt>
                <c:pt idx="13">
                  <c:v>0.70588235294117652</c:v>
                </c:pt>
                <c:pt idx="14">
                  <c:v>0.85294117647058831</c:v>
                </c:pt>
                <c:pt idx="15">
                  <c:v>0.92156862745098045</c:v>
                </c:pt>
                <c:pt idx="16">
                  <c:v>0.96078431372549022</c:v>
                </c:pt>
                <c:pt idx="17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34784"/>
        <c:axId val="135736320"/>
      </c:lineChart>
      <c:catAx>
        <c:axId val="135730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55094249599"/>
              <c:y val="0.900602409638553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732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5732608"/>
        <c:scaling>
          <c:orientation val="minMax"/>
          <c:max val="2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293580374298E-2"/>
              <c:y val="0.319277108433735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730304"/>
        <c:crosses val="autoZero"/>
        <c:crossBetween val="between"/>
        <c:majorUnit val="2"/>
      </c:valAx>
      <c:catAx>
        <c:axId val="135734784"/>
        <c:scaling>
          <c:orientation val="minMax"/>
        </c:scaling>
        <c:delete val="1"/>
        <c:axPos val="b"/>
        <c:majorTickMark val="out"/>
        <c:minorTickMark val="none"/>
        <c:tickLblPos val="nextTo"/>
        <c:crossAx val="135736320"/>
        <c:crosses val="autoZero"/>
        <c:auto val="0"/>
        <c:lblAlgn val="ctr"/>
        <c:lblOffset val="100"/>
        <c:noMultiLvlLbl val="0"/>
      </c:catAx>
      <c:valAx>
        <c:axId val="135736320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1569198670462204"/>
              <c:y val="0.27710843373493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73478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211983967069601"/>
          <c:y val="0.12393175323408399"/>
          <c:w val="0.197007661212869"/>
          <c:h val="0.128205261966294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75655485254"/>
          <c:y val="8.97436833764058E-2"/>
          <c:w val="0.73684187983328697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Graphs'!$D$6:$D$23</c:f>
              <c:strCache>
                <c:ptCount val="18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&gt;512</c:v>
                </c:pt>
                <c:pt idx="17">
                  <c:v>Bedrock</c:v>
                </c:pt>
              </c:strCache>
            </c:strRef>
          </c:cat>
          <c:val>
            <c:numRef>
              <c:f>'[1]Pebble Count Graphs'!$AU$6:$AU$23</c:f>
              <c:numCache>
                <c:formatCode>General</c:formatCode>
                <c:ptCount val="18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9</c:v>
                </c:pt>
                <c:pt idx="11">
                  <c:v>11</c:v>
                </c:pt>
                <c:pt idx="12">
                  <c:v>15</c:v>
                </c:pt>
                <c:pt idx="13">
                  <c:v>11</c:v>
                </c:pt>
                <c:pt idx="14">
                  <c:v>12</c:v>
                </c:pt>
                <c:pt idx="15">
                  <c:v>4</c:v>
                </c:pt>
                <c:pt idx="16">
                  <c:v>4</c:v>
                </c:pt>
                <c:pt idx="17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35774976"/>
        <c:axId val="135777280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Graphs'!$AW$6:$AW$23</c:f>
              <c:numCache>
                <c:formatCode>General</c:formatCode>
                <c:ptCount val="18"/>
                <c:pt idx="0">
                  <c:v>1.9801980198019802E-2</c:v>
                </c:pt>
                <c:pt idx="1">
                  <c:v>1.9801980198019802E-2</c:v>
                </c:pt>
                <c:pt idx="2">
                  <c:v>1.9801980198019802E-2</c:v>
                </c:pt>
                <c:pt idx="3">
                  <c:v>1.9801980198019802E-2</c:v>
                </c:pt>
                <c:pt idx="4">
                  <c:v>3.9603960396039604E-2</c:v>
                </c:pt>
                <c:pt idx="5">
                  <c:v>6.9306930693069313E-2</c:v>
                </c:pt>
                <c:pt idx="6">
                  <c:v>9.9009900990099015E-2</c:v>
                </c:pt>
                <c:pt idx="7">
                  <c:v>0.15841584158415842</c:v>
                </c:pt>
                <c:pt idx="8">
                  <c:v>0.21782178217821782</c:v>
                </c:pt>
                <c:pt idx="9">
                  <c:v>0.27722772277227725</c:v>
                </c:pt>
                <c:pt idx="10">
                  <c:v>0.36633663366336633</c:v>
                </c:pt>
                <c:pt idx="11">
                  <c:v>0.47524752475247523</c:v>
                </c:pt>
                <c:pt idx="12">
                  <c:v>0.62376237623762376</c:v>
                </c:pt>
                <c:pt idx="13">
                  <c:v>0.73267326732673266</c:v>
                </c:pt>
                <c:pt idx="14">
                  <c:v>0.85148514851485146</c:v>
                </c:pt>
                <c:pt idx="15">
                  <c:v>0.8910891089108911</c:v>
                </c:pt>
                <c:pt idx="16">
                  <c:v>0.93069306930693074</c:v>
                </c:pt>
                <c:pt idx="17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779456"/>
        <c:axId val="135780992"/>
      </c:lineChart>
      <c:catAx>
        <c:axId val="13577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59155637497"/>
              <c:y val="0.900602409638553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777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5777280"/>
        <c:scaling>
          <c:orientation val="minMax"/>
          <c:max val="2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322387892999E-2"/>
              <c:y val="0.319277108433735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774976"/>
        <c:crosses val="autoZero"/>
        <c:crossBetween val="between"/>
        <c:majorUnit val="2"/>
      </c:valAx>
      <c:catAx>
        <c:axId val="135779456"/>
        <c:scaling>
          <c:orientation val="minMax"/>
        </c:scaling>
        <c:delete val="1"/>
        <c:axPos val="b"/>
        <c:majorTickMark val="out"/>
        <c:minorTickMark val="none"/>
        <c:tickLblPos val="nextTo"/>
        <c:crossAx val="135780992"/>
        <c:crosses val="autoZero"/>
        <c:auto val="0"/>
        <c:lblAlgn val="ctr"/>
        <c:lblOffset val="100"/>
        <c:noMultiLvlLbl val="0"/>
      </c:catAx>
      <c:valAx>
        <c:axId val="135780992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1569196403640996"/>
              <c:y val="0.27710843373493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577945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288215874092001"/>
          <c:y val="0.10683771830524499"/>
          <c:w val="0.19799492689397799"/>
          <c:h val="0.128205261966294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97445888648701"/>
          <c:y val="8.97436833764058E-2"/>
          <c:w val="0.73913066553941498"/>
          <c:h val="0.57265017011611297"/>
        </c:manualLayout>
      </c:layout>
      <c:barChart>
        <c:barDir val="col"/>
        <c:grouping val="clustered"/>
        <c:varyColors val="0"/>
        <c:ser>
          <c:idx val="1"/>
          <c:order val="0"/>
          <c:tx>
            <c:v>Frequency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'[1]Pebble Count Graphs'!$D$6:$D$23</c:f>
              <c:strCache>
                <c:ptCount val="18"/>
                <c:pt idx="0">
                  <c:v>&lt;2</c:v>
                </c:pt>
                <c:pt idx="1">
                  <c:v>2.1-4</c:v>
                </c:pt>
                <c:pt idx="2">
                  <c:v>4.1-5.7</c:v>
                </c:pt>
                <c:pt idx="3">
                  <c:v>5.8-8</c:v>
                </c:pt>
                <c:pt idx="4">
                  <c:v>8.1-11.3</c:v>
                </c:pt>
                <c:pt idx="5">
                  <c:v>11.4-16</c:v>
                </c:pt>
                <c:pt idx="6">
                  <c:v>16.1-22.6</c:v>
                </c:pt>
                <c:pt idx="7">
                  <c:v>22.7-32</c:v>
                </c:pt>
                <c:pt idx="8">
                  <c:v>32.1-45</c:v>
                </c:pt>
                <c:pt idx="9">
                  <c:v>45.1-64</c:v>
                </c:pt>
                <c:pt idx="10">
                  <c:v>64.1-90</c:v>
                </c:pt>
                <c:pt idx="11">
                  <c:v>90.1-128</c:v>
                </c:pt>
                <c:pt idx="12">
                  <c:v>128.1-180</c:v>
                </c:pt>
                <c:pt idx="13">
                  <c:v>180.1-256</c:v>
                </c:pt>
                <c:pt idx="14">
                  <c:v>256.1-362</c:v>
                </c:pt>
                <c:pt idx="15">
                  <c:v>362.1-512</c:v>
                </c:pt>
                <c:pt idx="16">
                  <c:v>&gt;512</c:v>
                </c:pt>
                <c:pt idx="17">
                  <c:v>Bedrock</c:v>
                </c:pt>
              </c:strCache>
            </c:strRef>
          </c:cat>
          <c:val>
            <c:numRef>
              <c:f>'[1]Pebble Count Graphs'!$BA$6:$BA$23</c:f>
              <c:numCache>
                <c:formatCode>General</c:formatCode>
                <c:ptCount val="18"/>
                <c:pt idx="0">
                  <c:v>14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8</c:v>
                </c:pt>
                <c:pt idx="8">
                  <c:v>6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  <c:pt idx="12">
                  <c:v>12</c:v>
                </c:pt>
                <c:pt idx="13">
                  <c:v>4</c:v>
                </c:pt>
                <c:pt idx="14">
                  <c:v>12</c:v>
                </c:pt>
                <c:pt idx="15">
                  <c:v>3</c:v>
                </c:pt>
                <c:pt idx="16">
                  <c:v>5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38063872"/>
        <c:axId val="138066176"/>
      </c:barChart>
      <c:lineChart>
        <c:grouping val="standard"/>
        <c:varyColors val="0"/>
        <c:ser>
          <c:idx val="0"/>
          <c:order val="1"/>
          <c:tx>
            <c:v>Cumulative %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'[1]Pebble Count Graphs'!$BC$6:$BC$23</c:f>
              <c:numCache>
                <c:formatCode>General</c:formatCode>
                <c:ptCount val="18"/>
                <c:pt idx="0">
                  <c:v>0.14141414141414141</c:v>
                </c:pt>
                <c:pt idx="1">
                  <c:v>0.15151515151515152</c:v>
                </c:pt>
                <c:pt idx="2">
                  <c:v>0.15151515151515152</c:v>
                </c:pt>
                <c:pt idx="3">
                  <c:v>0.19191919191919193</c:v>
                </c:pt>
                <c:pt idx="4">
                  <c:v>0.22222222222222224</c:v>
                </c:pt>
                <c:pt idx="5">
                  <c:v>0.26262626262626265</c:v>
                </c:pt>
                <c:pt idx="6">
                  <c:v>0.29292929292929293</c:v>
                </c:pt>
                <c:pt idx="7">
                  <c:v>0.37373737373737376</c:v>
                </c:pt>
                <c:pt idx="8">
                  <c:v>0.43434343434343436</c:v>
                </c:pt>
                <c:pt idx="9">
                  <c:v>0.49494949494949497</c:v>
                </c:pt>
                <c:pt idx="10">
                  <c:v>0.56565656565656564</c:v>
                </c:pt>
                <c:pt idx="11">
                  <c:v>0.63636363636363635</c:v>
                </c:pt>
                <c:pt idx="12">
                  <c:v>0.75757575757575757</c:v>
                </c:pt>
                <c:pt idx="13">
                  <c:v>0.79797979797979801</c:v>
                </c:pt>
                <c:pt idx="14">
                  <c:v>0.91919191919191923</c:v>
                </c:pt>
                <c:pt idx="15">
                  <c:v>0.9494949494949495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68352"/>
        <c:axId val="138069888"/>
      </c:lineChart>
      <c:catAx>
        <c:axId val="138063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Size Category (mm)</a:t>
                </a:r>
              </a:p>
            </c:rich>
          </c:tx>
          <c:layout>
            <c:manualLayout>
              <c:xMode val="edge"/>
              <c:yMode val="edge"/>
              <c:x val="0.31850148883233398"/>
              <c:y val="0.900602409638553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066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8066176"/>
        <c:scaling>
          <c:orientation val="minMax"/>
          <c:max val="22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2.5761183322800502E-2"/>
              <c:y val="0.319277108433735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063872"/>
        <c:crosses val="autoZero"/>
        <c:crossBetween val="between"/>
        <c:majorUnit val="2"/>
      </c:valAx>
      <c:catAx>
        <c:axId val="138068352"/>
        <c:scaling>
          <c:orientation val="minMax"/>
        </c:scaling>
        <c:delete val="1"/>
        <c:axPos val="b"/>
        <c:majorTickMark val="out"/>
        <c:minorTickMark val="none"/>
        <c:tickLblPos val="nextTo"/>
        <c:crossAx val="138069888"/>
        <c:crosses val="autoZero"/>
        <c:auto val="0"/>
        <c:lblAlgn val="ctr"/>
        <c:lblOffset val="100"/>
        <c:noMultiLvlLbl val="0"/>
      </c:catAx>
      <c:valAx>
        <c:axId val="138069888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Frequency</a:t>
                </a:r>
              </a:p>
            </c:rich>
          </c:tx>
          <c:layout>
            <c:manualLayout>
              <c:xMode val="edge"/>
              <c:yMode val="edge"/>
              <c:x val="0.91569189426159003"/>
              <c:y val="0.27710843373493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806835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345273332998199"/>
          <c:y val="0.111111227037455"/>
          <c:w val="0.202046098884477"/>
          <c:h val="0.128205261966294"/>
        </c:manualLayout>
      </c:layout>
      <c:overlay val="1"/>
      <c:spPr>
        <a:noFill/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177800</xdr:colOff>
      <xdr:row>34</xdr:row>
      <xdr:rowOff>12700</xdr:rowOff>
    </xdr:from>
    <xdr:to>
      <xdr:col>6</xdr:col>
      <xdr:colOff>990600</xdr:colOff>
      <xdr:row>53</xdr:row>
      <xdr:rowOff>88900</xdr:rowOff>
    </xdr:to>
    <xdr:graphicFrame macro="">
      <xdr:nvGraphicFramePr>
        <xdr:cNvPr id="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34</xdr:row>
      <xdr:rowOff>0</xdr:rowOff>
    </xdr:from>
    <xdr:to>
      <xdr:col>13</xdr:col>
      <xdr:colOff>139700</xdr:colOff>
      <xdr:row>53</xdr:row>
      <xdr:rowOff>76200</xdr:rowOff>
    </xdr:to>
    <xdr:graphicFrame macro="">
      <xdr:nvGraphicFramePr>
        <xdr:cNvPr id="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19</xdr:col>
      <xdr:colOff>190500</xdr:colOff>
      <xdr:row>53</xdr:row>
      <xdr:rowOff>76200</xdr:rowOff>
    </xdr:to>
    <xdr:graphicFrame macro="">
      <xdr:nvGraphicFramePr>
        <xdr:cNvPr id="4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25</xdr:col>
      <xdr:colOff>228600</xdr:colOff>
      <xdr:row>53</xdr:row>
      <xdr:rowOff>76200</xdr:rowOff>
    </xdr:to>
    <xdr:graphicFrame macro="">
      <xdr:nvGraphicFramePr>
        <xdr:cNvPr id="5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0</xdr:colOff>
      <xdr:row>34</xdr:row>
      <xdr:rowOff>0</xdr:rowOff>
    </xdr:from>
    <xdr:to>
      <xdr:col>31</xdr:col>
      <xdr:colOff>342900</xdr:colOff>
      <xdr:row>53</xdr:row>
      <xdr:rowOff>76200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660400</xdr:colOff>
      <xdr:row>33</xdr:row>
      <xdr:rowOff>139700</xdr:rowOff>
    </xdr:from>
    <xdr:to>
      <xdr:col>37</xdr:col>
      <xdr:colOff>254000</xdr:colOff>
      <xdr:row>53</xdr:row>
      <xdr:rowOff>63500</xdr:rowOff>
    </xdr:to>
    <xdr:graphicFrame macro="">
      <xdr:nvGraphicFramePr>
        <xdr:cNvPr id="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38</xdr:col>
      <xdr:colOff>0</xdr:colOff>
      <xdr:row>34</xdr:row>
      <xdr:rowOff>0</xdr:rowOff>
    </xdr:from>
    <xdr:to>
      <xdr:col>43</xdr:col>
      <xdr:colOff>279400</xdr:colOff>
      <xdr:row>53</xdr:row>
      <xdr:rowOff>76200</xdr:rowOff>
    </xdr:to>
    <xdr:graphicFrame macro="">
      <xdr:nvGraphicFramePr>
        <xdr:cNvPr id="8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44</xdr:col>
      <xdr:colOff>0</xdr:colOff>
      <xdr:row>34</xdr:row>
      <xdr:rowOff>0</xdr:rowOff>
    </xdr:from>
    <xdr:to>
      <xdr:col>49</xdr:col>
      <xdr:colOff>254000</xdr:colOff>
      <xdr:row>53</xdr:row>
      <xdr:rowOff>76200</xdr:rowOff>
    </xdr:to>
    <xdr:graphicFrame macro="">
      <xdr:nvGraphicFramePr>
        <xdr:cNvPr id="9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50</xdr:col>
      <xdr:colOff>0</xdr:colOff>
      <xdr:row>34</xdr:row>
      <xdr:rowOff>0</xdr:rowOff>
    </xdr:from>
    <xdr:to>
      <xdr:col>55</xdr:col>
      <xdr:colOff>152400</xdr:colOff>
      <xdr:row>53</xdr:row>
      <xdr:rowOff>76200</xdr:rowOff>
    </xdr:to>
    <xdr:graphicFrame macro="">
      <xdr:nvGraphicFramePr>
        <xdr:cNvPr id="10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56</xdr:col>
      <xdr:colOff>0</xdr:colOff>
      <xdr:row>34</xdr:row>
      <xdr:rowOff>0</xdr:rowOff>
    </xdr:from>
    <xdr:to>
      <xdr:col>61</xdr:col>
      <xdr:colOff>139700</xdr:colOff>
      <xdr:row>53</xdr:row>
      <xdr:rowOff>76200</xdr:rowOff>
    </xdr:to>
    <xdr:graphicFrame macro="">
      <xdr:nvGraphicFramePr>
        <xdr:cNvPr id="11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Terra/Archive%20New/S_Z/Twisp_Chewuch%20Yakama_%20090256/Habitat%20Assessment/Data/TWISP%20DATA_0412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bitat Types"/>
      <sheetName val="Riparian Veg"/>
      <sheetName val="RiparianVeg_PieCharts"/>
      <sheetName val="Proportion by Area"/>
      <sheetName val="Wood"/>
      <sheetName val="Habitat Unit Count"/>
      <sheetName val="Pebble Counts"/>
      <sheetName val="Pebble Count Graphs"/>
      <sheetName val="Erosion"/>
      <sheetName val="Ocular Sediment"/>
      <sheetName val="Ocular_Sed_PieCharts"/>
      <sheetName val="Lengths"/>
      <sheetName val="Depths"/>
      <sheetName val="Resid Depths"/>
      <sheetName val="Pool Formation"/>
      <sheetName val="Pool Spacing"/>
      <sheetName val="Side-Channels"/>
      <sheetName val="Wetted Widths"/>
      <sheetName val="Unit Data"/>
      <sheetName val="Nth Data"/>
      <sheetName val="To 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D6" t="str">
            <v>&lt;2</v>
          </cell>
          <cell r="E6">
            <v>4</v>
          </cell>
          <cell r="G6">
            <v>0.04</v>
          </cell>
          <cell r="K6">
            <v>5</v>
          </cell>
          <cell r="M6">
            <v>4.9504950495049507E-2</v>
          </cell>
          <cell r="Q6">
            <v>7</v>
          </cell>
          <cell r="S6">
            <v>7.0000000000000007E-2</v>
          </cell>
          <cell r="W6">
            <v>2</v>
          </cell>
          <cell r="Y6">
            <v>0.02</v>
          </cell>
          <cell r="AC6">
            <v>9</v>
          </cell>
          <cell r="AE6">
            <v>8.9108910891089105E-2</v>
          </cell>
          <cell r="AI6">
            <v>2</v>
          </cell>
          <cell r="AK6">
            <v>0.02</v>
          </cell>
          <cell r="AO6">
            <v>8</v>
          </cell>
          <cell r="AQ6">
            <v>7.8431372549019607E-2</v>
          </cell>
          <cell r="AU6">
            <v>2</v>
          </cell>
          <cell r="AW6">
            <v>1.9801980198019802E-2</v>
          </cell>
          <cell r="BA6">
            <v>14</v>
          </cell>
          <cell r="BC6">
            <v>0.14141414141414141</v>
          </cell>
          <cell r="BG6">
            <v>10</v>
          </cell>
          <cell r="BI6">
            <v>0.10101010101010101</v>
          </cell>
        </row>
        <row r="7">
          <cell r="D7" t="str">
            <v>2.1-4</v>
          </cell>
          <cell r="E7">
            <v>2</v>
          </cell>
          <cell r="G7">
            <v>0.06</v>
          </cell>
          <cell r="K7">
            <v>1</v>
          </cell>
          <cell r="M7">
            <v>5.940594059405941E-2</v>
          </cell>
          <cell r="Q7">
            <v>1</v>
          </cell>
          <cell r="S7">
            <v>0.08</v>
          </cell>
          <cell r="W7">
            <v>0</v>
          </cell>
          <cell r="Y7">
            <v>0.02</v>
          </cell>
          <cell r="AC7">
            <v>1</v>
          </cell>
          <cell r="AE7">
            <v>9.9009900990099001E-2</v>
          </cell>
          <cell r="AI7">
            <v>0</v>
          </cell>
          <cell r="AK7">
            <v>0.02</v>
          </cell>
          <cell r="AO7">
            <v>0</v>
          </cell>
          <cell r="AQ7">
            <v>7.8431372549019607E-2</v>
          </cell>
          <cell r="AU7">
            <v>0</v>
          </cell>
          <cell r="AW7">
            <v>1.9801980198019802E-2</v>
          </cell>
          <cell r="BA7">
            <v>1</v>
          </cell>
          <cell r="BC7">
            <v>0.15151515151515152</v>
          </cell>
          <cell r="BG7">
            <v>0</v>
          </cell>
          <cell r="BI7">
            <v>0.10101010101010101</v>
          </cell>
        </row>
        <row r="8">
          <cell r="D8" t="str">
            <v>4.1-5.7</v>
          </cell>
          <cell r="E8">
            <v>0</v>
          </cell>
          <cell r="G8">
            <v>0.06</v>
          </cell>
          <cell r="K8">
            <v>0</v>
          </cell>
          <cell r="M8">
            <v>5.940594059405941E-2</v>
          </cell>
          <cell r="Q8">
            <v>0</v>
          </cell>
          <cell r="S8">
            <v>0.08</v>
          </cell>
          <cell r="W8">
            <v>0</v>
          </cell>
          <cell r="Y8">
            <v>0.02</v>
          </cell>
          <cell r="AC8">
            <v>0</v>
          </cell>
          <cell r="AE8">
            <v>9.9009900990099001E-2</v>
          </cell>
          <cell r="AI8">
            <v>0</v>
          </cell>
          <cell r="AK8">
            <v>0.02</v>
          </cell>
          <cell r="AO8">
            <v>0</v>
          </cell>
          <cell r="AQ8">
            <v>7.8431372549019607E-2</v>
          </cell>
          <cell r="AU8">
            <v>0</v>
          </cell>
          <cell r="AW8">
            <v>1.9801980198019802E-2</v>
          </cell>
          <cell r="BA8">
            <v>0</v>
          </cell>
          <cell r="BC8">
            <v>0.15151515151515152</v>
          </cell>
          <cell r="BG8">
            <v>0</v>
          </cell>
          <cell r="BI8">
            <v>0.10101010101010101</v>
          </cell>
        </row>
        <row r="9">
          <cell r="D9" t="str">
            <v>5.8-8</v>
          </cell>
          <cell r="E9">
            <v>1</v>
          </cell>
          <cell r="G9">
            <v>6.9999999999999993E-2</v>
          </cell>
          <cell r="K9">
            <v>1</v>
          </cell>
          <cell r="M9">
            <v>6.9306930693069313E-2</v>
          </cell>
          <cell r="Q9">
            <v>3</v>
          </cell>
          <cell r="S9">
            <v>0.11</v>
          </cell>
          <cell r="W9">
            <v>1</v>
          </cell>
          <cell r="Y9">
            <v>0.03</v>
          </cell>
          <cell r="AC9">
            <v>0</v>
          </cell>
          <cell r="AE9">
            <v>9.9009900990099001E-2</v>
          </cell>
          <cell r="AI9">
            <v>1</v>
          </cell>
          <cell r="AK9">
            <v>0.03</v>
          </cell>
          <cell r="AO9">
            <v>0</v>
          </cell>
          <cell r="AQ9">
            <v>7.8431372549019607E-2</v>
          </cell>
          <cell r="AU9">
            <v>0</v>
          </cell>
          <cell r="AW9">
            <v>1.9801980198019802E-2</v>
          </cell>
          <cell r="BA9">
            <v>4</v>
          </cell>
          <cell r="BC9">
            <v>0.19191919191919193</v>
          </cell>
          <cell r="BG9">
            <v>1</v>
          </cell>
          <cell r="BI9">
            <v>0.1111111111111111</v>
          </cell>
        </row>
        <row r="10">
          <cell r="D10" t="str">
            <v>8.1-11.3</v>
          </cell>
          <cell r="E10">
            <v>3</v>
          </cell>
          <cell r="G10">
            <v>9.9999999999999992E-2</v>
          </cell>
          <cell r="K10">
            <v>1</v>
          </cell>
          <cell r="M10">
            <v>7.9207920792079209E-2</v>
          </cell>
          <cell r="Q10">
            <v>4</v>
          </cell>
          <cell r="S10">
            <v>0.15</v>
          </cell>
          <cell r="W10">
            <v>1</v>
          </cell>
          <cell r="Y10">
            <v>0.04</v>
          </cell>
          <cell r="AC10">
            <v>0</v>
          </cell>
          <cell r="AE10">
            <v>9.9009900990099001E-2</v>
          </cell>
          <cell r="AI10">
            <v>1</v>
          </cell>
          <cell r="AK10">
            <v>0.04</v>
          </cell>
          <cell r="AO10">
            <v>1</v>
          </cell>
          <cell r="AQ10">
            <v>8.8235294117647051E-2</v>
          </cell>
          <cell r="AU10">
            <v>2</v>
          </cell>
          <cell r="AW10">
            <v>3.9603960396039604E-2</v>
          </cell>
          <cell r="BA10">
            <v>3</v>
          </cell>
          <cell r="BC10">
            <v>0.22222222222222224</v>
          </cell>
          <cell r="BG10">
            <v>3</v>
          </cell>
          <cell r="BI10">
            <v>0.14141414141414141</v>
          </cell>
        </row>
        <row r="11">
          <cell r="D11" t="str">
            <v>11.4-16</v>
          </cell>
          <cell r="E11">
            <v>9</v>
          </cell>
          <cell r="G11">
            <v>0.19</v>
          </cell>
          <cell r="K11">
            <v>1</v>
          </cell>
          <cell r="M11">
            <v>8.9108910891089105E-2</v>
          </cell>
          <cell r="Q11">
            <v>0</v>
          </cell>
          <cell r="S11">
            <v>0.15</v>
          </cell>
          <cell r="W11">
            <v>0</v>
          </cell>
          <cell r="Y11">
            <v>0.04</v>
          </cell>
          <cell r="AC11">
            <v>0</v>
          </cell>
          <cell r="AE11">
            <v>9.9009900990099001E-2</v>
          </cell>
          <cell r="AI11">
            <v>2</v>
          </cell>
          <cell r="AK11">
            <v>0.06</v>
          </cell>
          <cell r="AO11">
            <v>1</v>
          </cell>
          <cell r="AQ11">
            <v>9.8039215686274495E-2</v>
          </cell>
          <cell r="AU11">
            <v>3</v>
          </cell>
          <cell r="AW11">
            <v>6.9306930693069313E-2</v>
          </cell>
          <cell r="BA11">
            <v>4</v>
          </cell>
          <cell r="BC11">
            <v>0.26262626262626265</v>
          </cell>
          <cell r="BG11">
            <v>5</v>
          </cell>
          <cell r="BI11">
            <v>0.19191919191919191</v>
          </cell>
        </row>
        <row r="12">
          <cell r="D12" t="str">
            <v>16.1-22.6</v>
          </cell>
          <cell r="E12">
            <v>8</v>
          </cell>
          <cell r="G12">
            <v>0.27</v>
          </cell>
          <cell r="K12">
            <v>2</v>
          </cell>
          <cell r="M12">
            <v>0.10891089108910891</v>
          </cell>
          <cell r="Q12">
            <v>5</v>
          </cell>
          <cell r="S12">
            <v>0.2</v>
          </cell>
          <cell r="W12">
            <v>4</v>
          </cell>
          <cell r="Y12">
            <v>0.08</v>
          </cell>
          <cell r="AC12">
            <v>1</v>
          </cell>
          <cell r="AE12">
            <v>0.1089108910891089</v>
          </cell>
          <cell r="AI12">
            <v>4</v>
          </cell>
          <cell r="AK12">
            <v>0.1</v>
          </cell>
          <cell r="AO12">
            <v>5</v>
          </cell>
          <cell r="AQ12">
            <v>0.14705882352941174</v>
          </cell>
          <cell r="AU12">
            <v>3</v>
          </cell>
          <cell r="AW12">
            <v>9.9009900990099015E-2</v>
          </cell>
          <cell r="BA12">
            <v>3</v>
          </cell>
          <cell r="BC12">
            <v>0.29292929292929293</v>
          </cell>
          <cell r="BG12">
            <v>4</v>
          </cell>
          <cell r="BI12">
            <v>0.23232323232323232</v>
          </cell>
        </row>
        <row r="13">
          <cell r="D13" t="str">
            <v>22.7-32</v>
          </cell>
          <cell r="E13">
            <v>11</v>
          </cell>
          <cell r="G13">
            <v>0.38</v>
          </cell>
          <cell r="K13">
            <v>2</v>
          </cell>
          <cell r="M13">
            <v>0.12871287128712872</v>
          </cell>
          <cell r="Q13">
            <v>4</v>
          </cell>
          <cell r="S13">
            <v>0.24000000000000002</v>
          </cell>
          <cell r="W13">
            <v>3</v>
          </cell>
          <cell r="Y13">
            <v>0.11</v>
          </cell>
          <cell r="AC13">
            <v>2</v>
          </cell>
          <cell r="AE13">
            <v>0.12871287128712869</v>
          </cell>
          <cell r="AI13">
            <v>5</v>
          </cell>
          <cell r="AK13">
            <v>0.15000000000000002</v>
          </cell>
          <cell r="AO13">
            <v>3</v>
          </cell>
          <cell r="AQ13">
            <v>0.1764705882352941</v>
          </cell>
          <cell r="AU13">
            <v>6</v>
          </cell>
          <cell r="AW13">
            <v>0.15841584158415842</v>
          </cell>
          <cell r="BA13">
            <v>8</v>
          </cell>
          <cell r="BC13">
            <v>0.37373737373737376</v>
          </cell>
          <cell r="BG13">
            <v>3</v>
          </cell>
          <cell r="BI13">
            <v>0.26262626262626265</v>
          </cell>
        </row>
        <row r="14">
          <cell r="D14" t="str">
            <v>32.1-45</v>
          </cell>
          <cell r="E14">
            <v>21</v>
          </cell>
          <cell r="G14">
            <v>0.59</v>
          </cell>
          <cell r="K14">
            <v>8</v>
          </cell>
          <cell r="M14">
            <v>0.20792079207920794</v>
          </cell>
          <cell r="Q14">
            <v>8</v>
          </cell>
          <cell r="S14">
            <v>0.32</v>
          </cell>
          <cell r="W14">
            <v>6</v>
          </cell>
          <cell r="Y14">
            <v>0.16999999999999998</v>
          </cell>
          <cell r="AC14">
            <v>7</v>
          </cell>
          <cell r="AE14">
            <v>0.198019801980198</v>
          </cell>
          <cell r="AI14">
            <v>5</v>
          </cell>
          <cell r="AK14">
            <v>0.2</v>
          </cell>
          <cell r="AO14">
            <v>4</v>
          </cell>
          <cell r="AQ14">
            <v>0.2156862745098039</v>
          </cell>
          <cell r="AU14">
            <v>6</v>
          </cell>
          <cell r="AW14">
            <v>0.21782178217821782</v>
          </cell>
          <cell r="BA14">
            <v>6</v>
          </cell>
          <cell r="BC14">
            <v>0.43434343434343436</v>
          </cell>
          <cell r="BG14">
            <v>5</v>
          </cell>
          <cell r="BI14">
            <v>0.31313131313131315</v>
          </cell>
        </row>
        <row r="15">
          <cell r="D15" t="str">
            <v>45.1-64</v>
          </cell>
          <cell r="E15">
            <v>21</v>
          </cell>
          <cell r="G15">
            <v>0.79999999999999993</v>
          </cell>
          <cell r="K15">
            <v>9</v>
          </cell>
          <cell r="M15">
            <v>0.29702970297029707</v>
          </cell>
          <cell r="Q15">
            <v>17</v>
          </cell>
          <cell r="S15">
            <v>0.49</v>
          </cell>
          <cell r="W15">
            <v>8</v>
          </cell>
          <cell r="Y15">
            <v>0.25</v>
          </cell>
          <cell r="AC15">
            <v>7</v>
          </cell>
          <cell r="AE15">
            <v>0.26732673267326734</v>
          </cell>
          <cell r="AI15">
            <v>10</v>
          </cell>
          <cell r="AK15">
            <v>0.30000000000000004</v>
          </cell>
          <cell r="AO15">
            <v>5</v>
          </cell>
          <cell r="AQ15">
            <v>0.26470588235294118</v>
          </cell>
          <cell r="AU15">
            <v>6</v>
          </cell>
          <cell r="AW15">
            <v>0.27722772277227725</v>
          </cell>
          <cell r="BA15">
            <v>6</v>
          </cell>
          <cell r="BC15">
            <v>0.49494949494949497</v>
          </cell>
          <cell r="BG15">
            <v>9</v>
          </cell>
          <cell r="BI15">
            <v>0.40404040404040409</v>
          </cell>
        </row>
        <row r="16">
          <cell r="D16" t="str">
            <v>64.1-90</v>
          </cell>
          <cell r="E16">
            <v>15</v>
          </cell>
          <cell r="G16">
            <v>0.95</v>
          </cell>
          <cell r="K16">
            <v>21</v>
          </cell>
          <cell r="M16">
            <v>0.50495049504950495</v>
          </cell>
          <cell r="Q16">
            <v>13</v>
          </cell>
          <cell r="S16">
            <v>0.62</v>
          </cell>
          <cell r="W16">
            <v>9</v>
          </cell>
          <cell r="Y16">
            <v>0.33999999999999997</v>
          </cell>
          <cell r="AC16">
            <v>11</v>
          </cell>
          <cell r="AE16">
            <v>0.37623762376237624</v>
          </cell>
          <cell r="AI16">
            <v>14</v>
          </cell>
          <cell r="AK16">
            <v>0.44000000000000006</v>
          </cell>
          <cell r="AO16">
            <v>9</v>
          </cell>
          <cell r="AQ16">
            <v>0.35294117647058826</v>
          </cell>
          <cell r="AU16">
            <v>9</v>
          </cell>
          <cell r="AW16">
            <v>0.36633663366336633</v>
          </cell>
          <cell r="BA16">
            <v>7</v>
          </cell>
          <cell r="BC16">
            <v>0.56565656565656564</v>
          </cell>
          <cell r="BG16">
            <v>12</v>
          </cell>
          <cell r="BI16">
            <v>0.5252525252525253</v>
          </cell>
        </row>
        <row r="17">
          <cell r="D17" t="str">
            <v>90.1-128</v>
          </cell>
          <cell r="E17">
            <v>5</v>
          </cell>
          <cell r="G17">
            <v>1</v>
          </cell>
          <cell r="K17">
            <v>24</v>
          </cell>
          <cell r="M17">
            <v>0.74257425742574257</v>
          </cell>
          <cell r="Q17">
            <v>16</v>
          </cell>
          <cell r="S17">
            <v>0.78</v>
          </cell>
          <cell r="W17">
            <v>19</v>
          </cell>
          <cell r="Y17">
            <v>0.53</v>
          </cell>
          <cell r="AC17">
            <v>10</v>
          </cell>
          <cell r="AE17">
            <v>0.47524752475247523</v>
          </cell>
          <cell r="AI17">
            <v>12</v>
          </cell>
          <cell r="AK17">
            <v>0.56000000000000005</v>
          </cell>
          <cell r="AO17">
            <v>13</v>
          </cell>
          <cell r="AQ17">
            <v>0.48039215686274511</v>
          </cell>
          <cell r="AU17">
            <v>11</v>
          </cell>
          <cell r="AW17">
            <v>0.47524752475247523</v>
          </cell>
          <cell r="BA17">
            <v>7</v>
          </cell>
          <cell r="BC17">
            <v>0.63636363636363635</v>
          </cell>
          <cell r="BG17">
            <v>10</v>
          </cell>
          <cell r="BI17">
            <v>0.6262626262626263</v>
          </cell>
        </row>
        <row r="18">
          <cell r="D18" t="str">
            <v>128.1-180</v>
          </cell>
          <cell r="E18">
            <v>0</v>
          </cell>
          <cell r="G18">
            <v>1</v>
          </cell>
          <cell r="K18">
            <v>13</v>
          </cell>
          <cell r="M18">
            <v>0.87128712871287128</v>
          </cell>
          <cell r="Q18">
            <v>15</v>
          </cell>
          <cell r="S18">
            <v>0.93</v>
          </cell>
          <cell r="W18">
            <v>21</v>
          </cell>
          <cell r="Y18">
            <v>0.74</v>
          </cell>
          <cell r="AC18">
            <v>28</v>
          </cell>
          <cell r="AE18">
            <v>0.75247524752475248</v>
          </cell>
          <cell r="AI18">
            <v>15</v>
          </cell>
          <cell r="AK18">
            <v>0.71000000000000008</v>
          </cell>
          <cell r="AO18">
            <v>13</v>
          </cell>
          <cell r="AQ18">
            <v>0.60784313725490202</v>
          </cell>
          <cell r="AU18">
            <v>15</v>
          </cell>
          <cell r="AW18">
            <v>0.62376237623762376</v>
          </cell>
          <cell r="BA18">
            <v>12</v>
          </cell>
          <cell r="BC18">
            <v>0.75757575757575757</v>
          </cell>
          <cell r="BG18">
            <v>11</v>
          </cell>
          <cell r="BI18">
            <v>0.73737373737373746</v>
          </cell>
        </row>
        <row r="19">
          <cell r="D19" t="str">
            <v>180.1-256</v>
          </cell>
          <cell r="E19">
            <v>0</v>
          </cell>
          <cell r="G19">
            <v>1</v>
          </cell>
          <cell r="K19">
            <v>10</v>
          </cell>
          <cell r="M19">
            <v>0.97029702970297027</v>
          </cell>
          <cell r="Q19">
            <v>4</v>
          </cell>
          <cell r="S19">
            <v>0.97000000000000008</v>
          </cell>
          <cell r="W19">
            <v>20</v>
          </cell>
          <cell r="Y19">
            <v>0.94</v>
          </cell>
          <cell r="AC19">
            <v>12</v>
          </cell>
          <cell r="AE19">
            <v>0.87128712871287128</v>
          </cell>
          <cell r="AI19">
            <v>15</v>
          </cell>
          <cell r="AK19">
            <v>0.8600000000000001</v>
          </cell>
          <cell r="AO19">
            <v>10</v>
          </cell>
          <cell r="AQ19">
            <v>0.70588235294117652</v>
          </cell>
          <cell r="AU19">
            <v>11</v>
          </cell>
          <cell r="AW19">
            <v>0.73267326732673266</v>
          </cell>
          <cell r="BA19">
            <v>4</v>
          </cell>
          <cell r="BC19">
            <v>0.79797979797979801</v>
          </cell>
          <cell r="BG19">
            <v>4</v>
          </cell>
          <cell r="BI19">
            <v>0.7777777777777779</v>
          </cell>
        </row>
        <row r="20">
          <cell r="D20" t="str">
            <v>256.1-362</v>
          </cell>
          <cell r="E20">
            <v>0</v>
          </cell>
          <cell r="G20">
            <v>1</v>
          </cell>
          <cell r="K20">
            <v>3</v>
          </cell>
          <cell r="M20">
            <v>1</v>
          </cell>
          <cell r="Q20">
            <v>2</v>
          </cell>
          <cell r="S20">
            <v>0.9900000000000001</v>
          </cell>
          <cell r="W20">
            <v>5</v>
          </cell>
          <cell r="Y20">
            <v>0.99</v>
          </cell>
          <cell r="AC20">
            <v>10</v>
          </cell>
          <cell r="AE20">
            <v>0.97029702970297027</v>
          </cell>
          <cell r="AI20">
            <v>7</v>
          </cell>
          <cell r="AK20">
            <v>0.93000000000000016</v>
          </cell>
          <cell r="AO20">
            <v>15</v>
          </cell>
          <cell r="AQ20">
            <v>0.85294117647058831</v>
          </cell>
          <cell r="AU20">
            <v>12</v>
          </cell>
          <cell r="AW20">
            <v>0.85148514851485146</v>
          </cell>
          <cell r="BA20">
            <v>12</v>
          </cell>
          <cell r="BC20">
            <v>0.91919191919191923</v>
          </cell>
          <cell r="BG20">
            <v>4</v>
          </cell>
          <cell r="BI20">
            <v>0.81818181818181834</v>
          </cell>
        </row>
        <row r="21">
          <cell r="D21" t="str">
            <v>362.1-512</v>
          </cell>
          <cell r="E21">
            <v>0</v>
          </cell>
          <cell r="G21">
            <v>1</v>
          </cell>
          <cell r="K21">
            <v>0</v>
          </cell>
          <cell r="M21">
            <v>1</v>
          </cell>
          <cell r="Q21">
            <v>1</v>
          </cell>
          <cell r="S21">
            <v>1</v>
          </cell>
          <cell r="W21">
            <v>1</v>
          </cell>
          <cell r="Y21">
            <v>1</v>
          </cell>
          <cell r="AC21">
            <v>3</v>
          </cell>
          <cell r="AE21">
            <v>1</v>
          </cell>
          <cell r="AI21">
            <v>6</v>
          </cell>
          <cell r="AK21">
            <v>0.99000000000000021</v>
          </cell>
          <cell r="AO21">
            <v>7</v>
          </cell>
          <cell r="AQ21">
            <v>0.92156862745098045</v>
          </cell>
          <cell r="AU21">
            <v>4</v>
          </cell>
          <cell r="AW21">
            <v>0.8910891089108911</v>
          </cell>
          <cell r="BA21">
            <v>3</v>
          </cell>
          <cell r="BC21">
            <v>0.9494949494949495</v>
          </cell>
          <cell r="BG21">
            <v>10</v>
          </cell>
          <cell r="BI21">
            <v>0.91919191919191934</v>
          </cell>
        </row>
        <row r="22">
          <cell r="D22" t="str">
            <v>&gt;512</v>
          </cell>
          <cell r="E22">
            <v>0</v>
          </cell>
          <cell r="G22">
            <v>1</v>
          </cell>
          <cell r="K22">
            <v>0</v>
          </cell>
          <cell r="M22">
            <v>1</v>
          </cell>
          <cell r="Q22">
            <v>0</v>
          </cell>
          <cell r="S22">
            <v>1</v>
          </cell>
          <cell r="W22">
            <v>0</v>
          </cell>
          <cell r="Y22">
            <v>1</v>
          </cell>
          <cell r="AC22">
            <v>0</v>
          </cell>
          <cell r="AE22">
            <v>1</v>
          </cell>
          <cell r="AI22">
            <v>1</v>
          </cell>
          <cell r="AK22">
            <v>1.0000000000000002</v>
          </cell>
          <cell r="AO22">
            <v>4</v>
          </cell>
          <cell r="AQ22">
            <v>0.96078431372549022</v>
          </cell>
          <cell r="AU22">
            <v>4</v>
          </cell>
          <cell r="AW22">
            <v>0.93069306930693074</v>
          </cell>
          <cell r="BA22">
            <v>5</v>
          </cell>
          <cell r="BC22">
            <v>1</v>
          </cell>
          <cell r="BG22">
            <v>8</v>
          </cell>
          <cell r="BI22">
            <v>1.0000000000000002</v>
          </cell>
        </row>
        <row r="23">
          <cell r="D23" t="str">
            <v>Bedrock</v>
          </cell>
          <cell r="E23">
            <v>0</v>
          </cell>
          <cell r="G23">
            <v>1</v>
          </cell>
          <cell r="K23">
            <v>0</v>
          </cell>
          <cell r="M23">
            <v>1</v>
          </cell>
          <cell r="Q23">
            <v>0</v>
          </cell>
          <cell r="W23">
            <v>0</v>
          </cell>
          <cell r="AC23">
            <v>0</v>
          </cell>
          <cell r="AI23">
            <v>0</v>
          </cell>
          <cell r="AO23">
            <v>4</v>
          </cell>
          <cell r="AQ23">
            <v>1</v>
          </cell>
          <cell r="AU23">
            <v>7</v>
          </cell>
          <cell r="AW23">
            <v>1</v>
          </cell>
          <cell r="BA23">
            <v>0</v>
          </cell>
          <cell r="BC23">
            <v>1</v>
          </cell>
          <cell r="BG23">
            <v>0</v>
          </cell>
          <cell r="BI23">
            <v>1.0000000000000002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opLeftCell="A118" workbookViewId="0">
      <selection activeCell="M13" sqref="M13"/>
    </sheetView>
  </sheetViews>
  <sheetFormatPr defaultColWidth="11" defaultRowHeight="15.75" x14ac:dyDescent="0.25"/>
  <cols>
    <col min="1" max="1" width="37.875" customWidth="1"/>
  </cols>
  <sheetData>
    <row r="1" spans="1:7" x14ac:dyDescent="0.25">
      <c r="A1" s="88" t="s">
        <v>80</v>
      </c>
      <c r="B1" s="88"/>
      <c r="C1" s="88"/>
      <c r="D1" s="88"/>
      <c r="E1" s="88"/>
      <c r="F1" s="88"/>
      <c r="G1" s="88"/>
    </row>
    <row r="2" spans="1:7" x14ac:dyDescent="0.25">
      <c r="A2" s="2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x14ac:dyDescent="0.25">
      <c r="A3" s="4" t="s">
        <v>7</v>
      </c>
      <c r="B3" s="5"/>
      <c r="C3" s="5"/>
      <c r="D3" s="5"/>
      <c r="E3" s="5"/>
      <c r="F3" s="5"/>
      <c r="G3" s="5"/>
    </row>
    <row r="4" spans="1:7" x14ac:dyDescent="0.25">
      <c r="A4" s="6" t="s">
        <v>8</v>
      </c>
      <c r="B4" s="7" t="s">
        <v>9</v>
      </c>
      <c r="C4" s="7" t="s">
        <v>10</v>
      </c>
      <c r="D4" s="7" t="s">
        <v>11</v>
      </c>
      <c r="E4" s="8" t="s">
        <v>12</v>
      </c>
      <c r="F4" s="7" t="s">
        <v>13</v>
      </c>
      <c r="G4" s="7" t="s">
        <v>14</v>
      </c>
    </row>
    <row r="5" spans="1:7" ht="30" x14ac:dyDescent="0.25">
      <c r="A5" s="9" t="s">
        <v>15</v>
      </c>
      <c r="B5" s="10"/>
      <c r="C5" s="11"/>
      <c r="D5" s="11"/>
      <c r="E5" s="12"/>
      <c r="F5" s="12"/>
      <c r="G5" s="12"/>
    </row>
    <row r="6" spans="1:7" x14ac:dyDescent="0.25">
      <c r="A6" s="13" t="s">
        <v>16</v>
      </c>
      <c r="B6" s="14"/>
      <c r="C6" s="14"/>
      <c r="D6" s="14"/>
      <c r="E6" s="14"/>
      <c r="F6" s="14"/>
      <c r="G6" s="14"/>
    </row>
    <row r="7" spans="1:7" x14ac:dyDescent="0.25">
      <c r="A7" s="15" t="s">
        <v>17</v>
      </c>
      <c r="B7" s="16">
        <v>1.2E-2</v>
      </c>
      <c r="C7" s="17">
        <v>1.2E-2</v>
      </c>
      <c r="D7" s="16">
        <v>6.0000000000000001E-3</v>
      </c>
      <c r="E7" s="16">
        <v>0.01</v>
      </c>
      <c r="F7" s="16">
        <v>1.7000000000000001E-2</v>
      </c>
      <c r="G7" s="16">
        <v>1.2999999999999999E-2</v>
      </c>
    </row>
    <row r="8" spans="1:7" x14ac:dyDescent="0.25">
      <c r="A8" s="18" t="s">
        <v>18</v>
      </c>
      <c r="B8" s="19"/>
      <c r="C8" s="20"/>
      <c r="D8" s="20"/>
      <c r="E8" s="20"/>
      <c r="F8" s="20"/>
      <c r="G8" s="20"/>
    </row>
    <row r="9" spans="1:7" x14ac:dyDescent="0.25">
      <c r="A9" s="21" t="s">
        <v>19</v>
      </c>
      <c r="B9" s="2"/>
      <c r="C9" s="22"/>
      <c r="D9" s="2"/>
      <c r="E9" s="23"/>
      <c r="F9" s="23"/>
      <c r="G9" s="23"/>
    </row>
    <row r="10" spans="1:7" x14ac:dyDescent="0.25">
      <c r="A10" s="24" t="s">
        <v>20</v>
      </c>
      <c r="B10" s="23">
        <v>45.6</v>
      </c>
      <c r="C10" s="23">
        <v>34.700000000000003</v>
      </c>
      <c r="D10" s="23">
        <v>46.2</v>
      </c>
      <c r="E10" s="23">
        <v>48.4</v>
      </c>
      <c r="F10" s="23">
        <v>43.9</v>
      </c>
      <c r="G10" s="23">
        <v>47.6</v>
      </c>
    </row>
    <row r="11" spans="1:7" x14ac:dyDescent="0.25">
      <c r="A11" s="24" t="s">
        <v>21</v>
      </c>
      <c r="B11" s="23">
        <v>45</v>
      </c>
      <c r="C11" s="23">
        <v>35</v>
      </c>
      <c r="D11" s="23">
        <v>45</v>
      </c>
      <c r="E11" s="23">
        <v>45.5</v>
      </c>
      <c r="F11" s="23">
        <v>42</v>
      </c>
      <c r="G11" s="23">
        <v>47</v>
      </c>
    </row>
    <row r="12" spans="1:7" x14ac:dyDescent="0.25">
      <c r="A12" s="24" t="s">
        <v>22</v>
      </c>
      <c r="B12" s="23">
        <v>10.4</v>
      </c>
      <c r="C12" s="23">
        <v>11.2</v>
      </c>
      <c r="D12" s="23">
        <v>12</v>
      </c>
      <c r="E12" s="23">
        <v>7.4</v>
      </c>
      <c r="F12" s="23">
        <v>13</v>
      </c>
      <c r="G12" s="23">
        <v>8.1999999999999993</v>
      </c>
    </row>
    <row r="13" spans="1:7" x14ac:dyDescent="0.25">
      <c r="A13" s="21" t="s">
        <v>23</v>
      </c>
      <c r="B13" s="22"/>
      <c r="C13" s="23"/>
      <c r="D13" s="23"/>
      <c r="E13" s="23"/>
      <c r="F13" s="23"/>
      <c r="G13" s="23"/>
    </row>
    <row r="14" spans="1:7" x14ac:dyDescent="0.25">
      <c r="A14" s="24" t="s">
        <v>20</v>
      </c>
      <c r="B14" s="23">
        <v>51.3</v>
      </c>
      <c r="C14" s="23">
        <v>36.5</v>
      </c>
      <c r="D14" s="23">
        <v>43</v>
      </c>
      <c r="E14" s="23">
        <v>56.6</v>
      </c>
      <c r="F14" s="23">
        <v>60.2</v>
      </c>
      <c r="G14" s="23">
        <v>51.6</v>
      </c>
    </row>
    <row r="15" spans="1:7" x14ac:dyDescent="0.25">
      <c r="A15" s="24" t="s">
        <v>21</v>
      </c>
      <c r="B15" s="23">
        <v>51</v>
      </c>
      <c r="C15" s="23">
        <v>31</v>
      </c>
      <c r="D15" s="23">
        <v>41</v>
      </c>
      <c r="E15" s="23">
        <v>56</v>
      </c>
      <c r="F15" s="23">
        <v>60</v>
      </c>
      <c r="G15" s="23">
        <v>48</v>
      </c>
    </row>
    <row r="16" spans="1:7" x14ac:dyDescent="0.25">
      <c r="A16" s="24" t="s">
        <v>22</v>
      </c>
      <c r="B16" s="23">
        <v>14.1</v>
      </c>
      <c r="C16" s="23">
        <v>18.399999999999999</v>
      </c>
      <c r="D16" s="23">
        <v>15.2</v>
      </c>
      <c r="E16" s="23">
        <v>10.5</v>
      </c>
      <c r="F16" s="23">
        <v>8.6</v>
      </c>
      <c r="G16" s="23">
        <v>11.1</v>
      </c>
    </row>
    <row r="17" spans="1:7" x14ac:dyDescent="0.25">
      <c r="A17" s="21" t="s">
        <v>24</v>
      </c>
      <c r="B17" s="25"/>
      <c r="C17" s="2"/>
      <c r="D17" s="2"/>
      <c r="E17" s="2"/>
      <c r="F17" s="2"/>
      <c r="G17" s="2"/>
    </row>
    <row r="18" spans="1:7" x14ac:dyDescent="0.25">
      <c r="A18" s="24" t="s">
        <v>20</v>
      </c>
      <c r="B18" s="23">
        <v>47.3</v>
      </c>
      <c r="C18" s="23">
        <v>50</v>
      </c>
      <c r="D18" s="23">
        <v>43</v>
      </c>
      <c r="E18" s="23">
        <v>49</v>
      </c>
      <c r="F18" s="23">
        <v>35</v>
      </c>
      <c r="G18" s="23">
        <v>50.5</v>
      </c>
    </row>
    <row r="19" spans="1:7" x14ac:dyDescent="0.25">
      <c r="A19" s="24" t="s">
        <v>21</v>
      </c>
      <c r="B19" s="23">
        <v>47.5</v>
      </c>
      <c r="C19" s="23">
        <v>50</v>
      </c>
      <c r="D19" s="23">
        <v>45</v>
      </c>
      <c r="E19" s="23">
        <v>47.5</v>
      </c>
      <c r="F19" s="23">
        <v>35</v>
      </c>
      <c r="G19" s="23">
        <v>50.5</v>
      </c>
    </row>
    <row r="20" spans="1:7" x14ac:dyDescent="0.25">
      <c r="A20" s="26" t="s">
        <v>22</v>
      </c>
      <c r="B20" s="27">
        <v>10.5</v>
      </c>
      <c r="C20" s="27" t="s">
        <v>25</v>
      </c>
      <c r="D20" s="27">
        <v>13.9</v>
      </c>
      <c r="E20" s="27">
        <v>9.9</v>
      </c>
      <c r="F20" s="27" t="s">
        <v>25</v>
      </c>
      <c r="G20" s="27">
        <v>10.4</v>
      </c>
    </row>
    <row r="21" spans="1:7" x14ac:dyDescent="0.25">
      <c r="A21" s="28" t="s">
        <v>26</v>
      </c>
      <c r="B21" s="3"/>
      <c r="C21" s="14"/>
      <c r="D21" s="14"/>
      <c r="E21" s="14"/>
      <c r="F21" s="14"/>
      <c r="G21" s="14"/>
    </row>
    <row r="22" spans="1:7" x14ac:dyDescent="0.25">
      <c r="A22" s="21" t="s">
        <v>27</v>
      </c>
      <c r="B22" s="22"/>
      <c r="C22" s="14"/>
      <c r="D22" s="14"/>
      <c r="E22" s="14"/>
      <c r="F22" s="14"/>
      <c r="G22" s="14"/>
    </row>
    <row r="23" spans="1:7" x14ac:dyDescent="0.25">
      <c r="A23" s="24" t="s">
        <v>20</v>
      </c>
      <c r="B23" s="23">
        <v>2.9</v>
      </c>
      <c r="C23" s="23">
        <v>2.7</v>
      </c>
      <c r="D23" s="23">
        <v>2.8</v>
      </c>
      <c r="E23" s="23">
        <v>3.1</v>
      </c>
      <c r="F23" s="23">
        <v>3.6</v>
      </c>
      <c r="G23" s="23">
        <v>2.7</v>
      </c>
    </row>
    <row r="24" spans="1:7" x14ac:dyDescent="0.25">
      <c r="A24" s="24" t="s">
        <v>21</v>
      </c>
      <c r="B24" s="23">
        <v>2.5</v>
      </c>
      <c r="C24" s="23">
        <v>2.4</v>
      </c>
      <c r="D24" s="23">
        <v>2.5</v>
      </c>
      <c r="E24" s="23">
        <v>2.8</v>
      </c>
      <c r="F24" s="23">
        <v>3.2</v>
      </c>
      <c r="G24" s="23">
        <v>2.2999999999999998</v>
      </c>
    </row>
    <row r="25" spans="1:7" x14ac:dyDescent="0.25">
      <c r="A25" s="24" t="s">
        <v>22</v>
      </c>
      <c r="B25" s="23">
        <v>1.1000000000000001</v>
      </c>
      <c r="C25" s="23">
        <v>0.9</v>
      </c>
      <c r="D25" s="23">
        <v>0.8</v>
      </c>
      <c r="E25" s="23">
        <v>1.1000000000000001</v>
      </c>
      <c r="F25" s="23">
        <v>1.4</v>
      </c>
      <c r="G25" s="23">
        <v>1.2</v>
      </c>
    </row>
    <row r="26" spans="1:7" x14ac:dyDescent="0.25">
      <c r="A26" s="21" t="s">
        <v>28</v>
      </c>
      <c r="B26" s="23"/>
      <c r="C26" s="25"/>
      <c r="D26" s="23"/>
      <c r="E26" s="23"/>
      <c r="F26" s="23"/>
      <c r="G26" s="23"/>
    </row>
    <row r="27" spans="1:7" x14ac:dyDescent="0.25">
      <c r="A27" s="24" t="s">
        <v>20</v>
      </c>
      <c r="B27" s="23">
        <v>2.1</v>
      </c>
      <c r="C27" s="23">
        <v>2</v>
      </c>
      <c r="D27" s="23">
        <v>2</v>
      </c>
      <c r="E27" s="23">
        <v>2.2000000000000002</v>
      </c>
      <c r="F27" s="23">
        <v>2.8</v>
      </c>
      <c r="G27" s="23">
        <v>1.9</v>
      </c>
    </row>
    <row r="28" spans="1:7" x14ac:dyDescent="0.25">
      <c r="A28" s="24" t="s">
        <v>21</v>
      </c>
      <c r="B28" s="23">
        <v>1.8</v>
      </c>
      <c r="C28" s="23">
        <v>1.7</v>
      </c>
      <c r="D28" s="23">
        <v>1.7</v>
      </c>
      <c r="E28" s="23">
        <v>1.9</v>
      </c>
      <c r="F28" s="23">
        <v>2.4</v>
      </c>
      <c r="G28" s="23">
        <v>1.5</v>
      </c>
    </row>
    <row r="29" spans="1:7" x14ac:dyDescent="0.25">
      <c r="A29" s="24" t="s">
        <v>22</v>
      </c>
      <c r="B29" s="23">
        <v>1.1000000000000001</v>
      </c>
      <c r="C29" s="23">
        <v>0.9</v>
      </c>
      <c r="D29" s="23">
        <v>0.9</v>
      </c>
      <c r="E29" s="23">
        <v>1.1000000000000001</v>
      </c>
      <c r="F29" s="23">
        <v>1.4</v>
      </c>
      <c r="G29" s="23">
        <v>1.1000000000000001</v>
      </c>
    </row>
    <row r="30" spans="1:7" x14ac:dyDescent="0.25">
      <c r="A30" s="21" t="s">
        <v>29</v>
      </c>
      <c r="B30" s="25"/>
      <c r="C30" s="23"/>
      <c r="D30" s="23"/>
      <c r="E30" s="14"/>
      <c r="F30" s="14"/>
      <c r="G30" s="14"/>
    </row>
    <row r="31" spans="1:7" x14ac:dyDescent="0.25">
      <c r="A31" s="24" t="s">
        <v>20</v>
      </c>
      <c r="B31" s="23">
        <v>1.4</v>
      </c>
      <c r="C31" s="23">
        <v>1.2</v>
      </c>
      <c r="D31" s="23">
        <v>1.2</v>
      </c>
      <c r="E31" s="23">
        <v>1.4</v>
      </c>
      <c r="F31" s="23">
        <v>1.6</v>
      </c>
      <c r="G31" s="23">
        <v>1.6</v>
      </c>
    </row>
    <row r="32" spans="1:7" x14ac:dyDescent="0.25">
      <c r="A32" s="24" t="s">
        <v>21</v>
      </c>
      <c r="B32" s="23">
        <v>1.3</v>
      </c>
      <c r="C32" s="23">
        <v>1.1000000000000001</v>
      </c>
      <c r="D32" s="23">
        <v>1.2</v>
      </c>
      <c r="E32" s="14">
        <v>1.3</v>
      </c>
      <c r="F32" s="14">
        <v>1.6</v>
      </c>
      <c r="G32" s="14">
        <v>1.5</v>
      </c>
    </row>
    <row r="33" spans="1:7" x14ac:dyDescent="0.25">
      <c r="A33" s="24" t="s">
        <v>22</v>
      </c>
      <c r="B33" s="23">
        <v>0.3</v>
      </c>
      <c r="C33" s="23">
        <v>0.1</v>
      </c>
      <c r="D33" s="23">
        <v>0.2</v>
      </c>
      <c r="E33" s="23">
        <v>0.3</v>
      </c>
      <c r="F33" s="23">
        <v>0.4</v>
      </c>
      <c r="G33" s="23">
        <v>0.3</v>
      </c>
    </row>
    <row r="34" spans="1:7" x14ac:dyDescent="0.25">
      <c r="A34" s="21" t="s">
        <v>30</v>
      </c>
      <c r="B34" s="23"/>
      <c r="C34" s="23"/>
      <c r="D34" s="23"/>
      <c r="E34" s="23"/>
      <c r="F34" s="23"/>
      <c r="G34" s="23"/>
    </row>
    <row r="35" spans="1:7" x14ac:dyDescent="0.25">
      <c r="A35" s="24" t="s">
        <v>20</v>
      </c>
      <c r="B35" s="23">
        <v>0.7</v>
      </c>
      <c r="C35" s="23">
        <v>0.7</v>
      </c>
      <c r="D35" s="23">
        <v>0.8</v>
      </c>
      <c r="E35" s="23">
        <v>0.7</v>
      </c>
      <c r="F35" s="23">
        <v>0.8</v>
      </c>
      <c r="G35" s="23">
        <v>0.8</v>
      </c>
    </row>
    <row r="36" spans="1:7" x14ac:dyDescent="0.25">
      <c r="A36" s="24" t="s">
        <v>21</v>
      </c>
      <c r="B36" s="23">
        <v>0.7</v>
      </c>
      <c r="C36" s="23">
        <v>0.7</v>
      </c>
      <c r="D36" s="23">
        <v>0.7</v>
      </c>
      <c r="E36" s="23">
        <v>0.7</v>
      </c>
      <c r="F36" s="23">
        <v>0.8</v>
      </c>
      <c r="G36" s="23">
        <v>0.8</v>
      </c>
    </row>
    <row r="37" spans="1:7" x14ac:dyDescent="0.25">
      <c r="A37" s="24" t="s">
        <v>22</v>
      </c>
      <c r="B37" s="23">
        <v>0.1</v>
      </c>
      <c r="C37" s="23">
        <v>0.1</v>
      </c>
      <c r="D37" s="23">
        <v>0.2</v>
      </c>
      <c r="E37" s="23">
        <v>0.1</v>
      </c>
      <c r="F37" s="23">
        <v>0.1</v>
      </c>
      <c r="G37" s="23">
        <v>0.1</v>
      </c>
    </row>
    <row r="38" spans="1:7" x14ac:dyDescent="0.25">
      <c r="A38" s="21" t="s">
        <v>31</v>
      </c>
      <c r="B38" s="22"/>
      <c r="C38" s="14"/>
      <c r="D38" s="14"/>
      <c r="E38" s="14"/>
      <c r="F38" s="14"/>
      <c r="G38" s="14"/>
    </row>
    <row r="39" spans="1:7" x14ac:dyDescent="0.25">
      <c r="A39" s="24" t="s">
        <v>20</v>
      </c>
      <c r="B39" s="23">
        <v>1.6</v>
      </c>
      <c r="C39" s="14">
        <v>1.1000000000000001</v>
      </c>
      <c r="D39" s="23">
        <v>1.4</v>
      </c>
      <c r="E39" s="23">
        <v>1.6</v>
      </c>
      <c r="F39" s="23">
        <v>2</v>
      </c>
      <c r="G39" s="23">
        <v>1.8</v>
      </c>
    </row>
    <row r="40" spans="1:7" x14ac:dyDescent="0.25">
      <c r="A40" s="24" t="s">
        <v>21</v>
      </c>
      <c r="B40" s="23">
        <v>1.6</v>
      </c>
      <c r="C40" s="14">
        <v>1.1000000000000001</v>
      </c>
      <c r="D40" s="23">
        <v>1.5</v>
      </c>
      <c r="E40" s="23">
        <v>1.6</v>
      </c>
      <c r="F40" s="23">
        <v>2</v>
      </c>
      <c r="G40" s="23">
        <v>1.8</v>
      </c>
    </row>
    <row r="41" spans="1:7" x14ac:dyDescent="0.25">
      <c r="A41" s="24" t="s">
        <v>22</v>
      </c>
      <c r="B41" s="23">
        <v>0.2</v>
      </c>
      <c r="C41" s="14" t="s">
        <v>25</v>
      </c>
      <c r="D41" s="23">
        <v>0.1</v>
      </c>
      <c r="E41" s="23">
        <v>0.2</v>
      </c>
      <c r="F41" s="23" t="s">
        <v>25</v>
      </c>
      <c r="G41" s="23">
        <v>0.1</v>
      </c>
    </row>
    <row r="42" spans="1:7" x14ac:dyDescent="0.25">
      <c r="A42" s="21" t="s">
        <v>32</v>
      </c>
      <c r="B42" s="14"/>
      <c r="C42" s="23"/>
      <c r="D42" s="23"/>
      <c r="E42" s="23"/>
      <c r="F42" s="23"/>
      <c r="G42" s="23"/>
    </row>
    <row r="43" spans="1:7" x14ac:dyDescent="0.25">
      <c r="A43" s="24" t="s">
        <v>20</v>
      </c>
      <c r="B43" s="23">
        <v>1</v>
      </c>
      <c r="C43" s="23">
        <v>0.8</v>
      </c>
      <c r="D43" s="23">
        <v>1.1000000000000001</v>
      </c>
      <c r="E43" s="23">
        <v>0.9</v>
      </c>
      <c r="F43" s="23">
        <v>1.2</v>
      </c>
      <c r="G43" s="23">
        <v>1.1000000000000001</v>
      </c>
    </row>
    <row r="44" spans="1:7" x14ac:dyDescent="0.25">
      <c r="A44" s="24" t="s">
        <v>21</v>
      </c>
      <c r="B44" s="23">
        <v>1</v>
      </c>
      <c r="C44" s="23">
        <v>0.8</v>
      </c>
      <c r="D44" s="23">
        <v>1</v>
      </c>
      <c r="E44" s="23">
        <v>0.9</v>
      </c>
      <c r="F44" s="23">
        <v>1.2</v>
      </c>
      <c r="G44" s="23">
        <v>1.1000000000000001</v>
      </c>
    </row>
    <row r="45" spans="1:7" x14ac:dyDescent="0.25">
      <c r="A45" s="26" t="s">
        <v>22</v>
      </c>
      <c r="B45" s="27">
        <v>0.2</v>
      </c>
      <c r="C45" s="27" t="s">
        <v>25</v>
      </c>
      <c r="D45" s="27">
        <v>0.2</v>
      </c>
      <c r="E45" s="27">
        <v>0.1</v>
      </c>
      <c r="F45" s="27" t="s">
        <v>25</v>
      </c>
      <c r="G45" s="27">
        <v>0.1</v>
      </c>
    </row>
    <row r="46" spans="1:7" x14ac:dyDescent="0.25">
      <c r="A46" s="28" t="s">
        <v>33</v>
      </c>
      <c r="B46" s="3"/>
      <c r="C46" s="14"/>
      <c r="D46" s="14"/>
      <c r="E46" s="14"/>
      <c r="F46" s="14"/>
      <c r="G46" s="14"/>
    </row>
    <row r="47" spans="1:7" x14ac:dyDescent="0.25">
      <c r="A47" s="21" t="s">
        <v>34</v>
      </c>
      <c r="B47" s="14"/>
      <c r="C47" s="14"/>
      <c r="D47" s="14"/>
      <c r="E47" s="14"/>
      <c r="F47" s="14"/>
      <c r="G47" s="14"/>
    </row>
    <row r="48" spans="1:7" x14ac:dyDescent="0.25">
      <c r="A48" s="24" t="s">
        <v>20</v>
      </c>
      <c r="B48" s="23">
        <v>74.400000000000006</v>
      </c>
      <c r="C48" s="23">
        <v>69.5</v>
      </c>
      <c r="D48" s="23">
        <v>62</v>
      </c>
      <c r="E48" s="23">
        <v>76.900000000000006</v>
      </c>
      <c r="F48" s="23">
        <v>88</v>
      </c>
      <c r="G48" s="23">
        <v>73.7</v>
      </c>
    </row>
    <row r="49" spans="1:7" x14ac:dyDescent="0.25">
      <c r="A49" s="24" t="s">
        <v>21</v>
      </c>
      <c r="B49" s="23"/>
      <c r="C49" s="23"/>
      <c r="D49" s="23"/>
      <c r="E49" s="23"/>
      <c r="F49" s="23"/>
      <c r="G49" s="23"/>
    </row>
    <row r="50" spans="1:7" x14ac:dyDescent="0.25">
      <c r="A50" s="24" t="s">
        <v>22</v>
      </c>
      <c r="B50" s="23">
        <v>17.600000000000001</v>
      </c>
      <c r="C50" s="23">
        <v>20.5</v>
      </c>
      <c r="D50" s="23">
        <v>15.2</v>
      </c>
      <c r="E50" s="23">
        <v>17.8</v>
      </c>
      <c r="F50" s="23">
        <v>15.7</v>
      </c>
      <c r="G50" s="23">
        <v>14.6</v>
      </c>
    </row>
    <row r="51" spans="1:7" x14ac:dyDescent="0.25">
      <c r="A51" s="21" t="s">
        <v>81</v>
      </c>
      <c r="B51" s="21"/>
      <c r="C51" s="14"/>
      <c r="D51" s="14"/>
      <c r="E51" s="14"/>
      <c r="F51" s="14"/>
      <c r="G51" s="14"/>
    </row>
    <row r="52" spans="1:7" x14ac:dyDescent="0.25">
      <c r="A52" s="24" t="s">
        <v>20</v>
      </c>
      <c r="B52" s="23">
        <v>3</v>
      </c>
      <c r="C52" s="23">
        <v>3</v>
      </c>
      <c r="D52" s="23">
        <v>3.2</v>
      </c>
      <c r="E52" s="23">
        <v>2.8</v>
      </c>
      <c r="F52" s="23">
        <v>3</v>
      </c>
      <c r="G52" s="23">
        <v>3.3</v>
      </c>
    </row>
    <row r="53" spans="1:7" x14ac:dyDescent="0.25">
      <c r="A53" s="24" t="s">
        <v>21</v>
      </c>
      <c r="B53" s="23"/>
      <c r="C53" s="23"/>
      <c r="D53" s="23"/>
      <c r="E53" s="23"/>
      <c r="F53" s="23"/>
      <c r="G53" s="23"/>
    </row>
    <row r="54" spans="1:7" x14ac:dyDescent="0.25">
      <c r="A54" s="24" t="s">
        <v>22</v>
      </c>
      <c r="B54" s="23">
        <v>0.6</v>
      </c>
      <c r="C54" s="23">
        <v>0.3</v>
      </c>
      <c r="D54" s="23">
        <v>0.6</v>
      </c>
      <c r="E54" s="23">
        <v>0.7</v>
      </c>
      <c r="F54" s="23">
        <v>0.4</v>
      </c>
      <c r="G54" s="23">
        <v>0.5</v>
      </c>
    </row>
    <row r="55" spans="1:7" x14ac:dyDescent="0.25">
      <c r="A55" s="21" t="s">
        <v>35</v>
      </c>
      <c r="B55" s="23"/>
      <c r="C55" s="14"/>
      <c r="D55" s="14"/>
      <c r="E55" s="14"/>
      <c r="F55" s="14"/>
      <c r="G55" s="14"/>
    </row>
    <row r="56" spans="1:7" x14ac:dyDescent="0.25">
      <c r="A56" s="24" t="s">
        <v>20</v>
      </c>
      <c r="B56" s="23">
        <v>3.7</v>
      </c>
      <c r="C56" s="23">
        <v>3.5</v>
      </c>
      <c r="D56" s="23">
        <v>3.9</v>
      </c>
      <c r="E56" s="23">
        <v>3.6</v>
      </c>
      <c r="F56" s="23">
        <v>3.7</v>
      </c>
      <c r="G56" s="23">
        <v>4</v>
      </c>
    </row>
    <row r="57" spans="1:7" x14ac:dyDescent="0.25">
      <c r="A57" s="24" t="s">
        <v>21</v>
      </c>
      <c r="B57" s="23"/>
      <c r="C57" s="23"/>
      <c r="D57" s="23"/>
      <c r="E57" s="23"/>
      <c r="F57" s="23"/>
      <c r="G57" s="23"/>
    </row>
    <row r="58" spans="1:7" x14ac:dyDescent="0.25">
      <c r="A58" s="26" t="s">
        <v>22</v>
      </c>
      <c r="B58" s="27">
        <v>0.9</v>
      </c>
      <c r="C58" s="27">
        <v>0.5</v>
      </c>
      <c r="D58" s="27">
        <v>1</v>
      </c>
      <c r="E58" s="27">
        <v>1.1000000000000001</v>
      </c>
      <c r="F58" s="27">
        <v>0.7</v>
      </c>
      <c r="G58" s="27">
        <v>0.7</v>
      </c>
    </row>
    <row r="59" spans="1:7" x14ac:dyDescent="0.25">
      <c r="A59" s="21" t="s">
        <v>36</v>
      </c>
      <c r="B59" s="23"/>
      <c r="C59" s="14"/>
      <c r="D59" s="14"/>
      <c r="E59" s="14"/>
      <c r="F59" s="14"/>
      <c r="G59" s="14"/>
    </row>
    <row r="60" spans="1:7" x14ac:dyDescent="0.25">
      <c r="A60" s="24" t="s">
        <v>20</v>
      </c>
      <c r="B60" s="23">
        <v>25.9</v>
      </c>
      <c r="C60" s="23">
        <v>23.9</v>
      </c>
      <c r="D60" s="23">
        <v>20.6</v>
      </c>
      <c r="E60" s="23">
        <v>29.2</v>
      </c>
      <c r="F60" s="23">
        <v>30.5</v>
      </c>
      <c r="G60" s="23">
        <v>22.8</v>
      </c>
    </row>
    <row r="61" spans="1:7" x14ac:dyDescent="0.25">
      <c r="A61" s="24" t="s">
        <v>21</v>
      </c>
      <c r="B61" s="23"/>
      <c r="C61" s="23"/>
      <c r="D61" s="23"/>
      <c r="E61" s="23"/>
      <c r="F61" s="23"/>
      <c r="G61" s="23"/>
    </row>
    <row r="62" spans="1:7" x14ac:dyDescent="0.25">
      <c r="A62" s="24" t="s">
        <v>22</v>
      </c>
      <c r="B62" s="23">
        <v>9.4</v>
      </c>
      <c r="C62" s="23">
        <v>7.8</v>
      </c>
      <c r="D62" s="23">
        <v>9.6</v>
      </c>
      <c r="E62" s="23">
        <v>10.8</v>
      </c>
      <c r="F62" s="23">
        <v>8.1999999999999993</v>
      </c>
      <c r="G62" s="23">
        <v>6.1</v>
      </c>
    </row>
    <row r="63" spans="1:7" x14ac:dyDescent="0.25">
      <c r="A63" s="21" t="s">
        <v>37</v>
      </c>
      <c r="B63" s="23"/>
      <c r="C63" s="14"/>
      <c r="D63" s="14"/>
      <c r="E63" s="14"/>
      <c r="F63" s="14"/>
      <c r="G63" s="14"/>
    </row>
    <row r="64" spans="1:7" x14ac:dyDescent="0.25">
      <c r="A64" s="24" t="s">
        <v>20</v>
      </c>
      <c r="B64" s="29">
        <v>212</v>
      </c>
      <c r="C64" s="29">
        <v>178</v>
      </c>
      <c r="D64" s="29">
        <v>422</v>
      </c>
      <c r="E64" s="29">
        <v>180</v>
      </c>
      <c r="F64" s="29">
        <v>147</v>
      </c>
      <c r="G64" s="29">
        <v>167</v>
      </c>
    </row>
    <row r="65" spans="1:7" x14ac:dyDescent="0.25">
      <c r="A65" s="24" t="s">
        <v>21</v>
      </c>
      <c r="B65" s="29"/>
      <c r="C65" s="29"/>
      <c r="D65" s="29"/>
      <c r="E65" s="29"/>
      <c r="F65" s="29"/>
      <c r="G65" s="29"/>
    </row>
    <row r="66" spans="1:7" x14ac:dyDescent="0.25">
      <c r="A66" s="26" t="s">
        <v>22</v>
      </c>
      <c r="B66" s="30">
        <v>160</v>
      </c>
      <c r="C66" s="30">
        <v>80</v>
      </c>
      <c r="D66" s="30">
        <v>254</v>
      </c>
      <c r="E66" s="30">
        <v>129</v>
      </c>
      <c r="F66" s="30">
        <v>76</v>
      </c>
      <c r="G66" s="30">
        <v>57</v>
      </c>
    </row>
    <row r="67" spans="1:7" x14ac:dyDescent="0.25">
      <c r="A67" s="89" t="s">
        <v>0</v>
      </c>
      <c r="B67" s="89"/>
      <c r="C67" s="89"/>
      <c r="D67" s="89"/>
      <c r="E67" s="89"/>
      <c r="F67" s="89"/>
      <c r="G67" s="89"/>
    </row>
    <row r="68" spans="1:7" x14ac:dyDescent="0.25">
      <c r="A68" s="2"/>
      <c r="B68" s="3" t="s">
        <v>1</v>
      </c>
      <c r="C68" s="3" t="s">
        <v>2</v>
      </c>
      <c r="D68" s="3" t="s">
        <v>3</v>
      </c>
      <c r="E68" s="3" t="s">
        <v>4</v>
      </c>
      <c r="F68" s="3" t="s">
        <v>5</v>
      </c>
      <c r="G68" s="3" t="s">
        <v>6</v>
      </c>
    </row>
    <row r="69" spans="1:7" x14ac:dyDescent="0.25">
      <c r="A69" s="4" t="s">
        <v>7</v>
      </c>
      <c r="B69" s="31"/>
      <c r="C69" s="31"/>
      <c r="D69" s="31"/>
      <c r="E69" s="31"/>
      <c r="F69" s="31"/>
      <c r="G69" s="31"/>
    </row>
    <row r="70" spans="1:7" x14ac:dyDescent="0.25">
      <c r="A70" s="6" t="s">
        <v>8</v>
      </c>
      <c r="B70" s="7"/>
      <c r="C70" s="7"/>
      <c r="D70" s="7"/>
      <c r="E70" s="8"/>
      <c r="F70" s="7"/>
      <c r="G70" s="7"/>
    </row>
    <row r="71" spans="1:7" x14ac:dyDescent="0.25">
      <c r="A71" s="28" t="s">
        <v>38</v>
      </c>
      <c r="B71" s="3"/>
      <c r="C71" s="14"/>
      <c r="D71" s="14"/>
      <c r="E71" s="14"/>
      <c r="F71" s="14"/>
      <c r="G71" s="14"/>
    </row>
    <row r="72" spans="1:7" x14ac:dyDescent="0.25">
      <c r="A72" s="2" t="s">
        <v>19</v>
      </c>
      <c r="B72" s="32">
        <v>0.33</v>
      </c>
      <c r="C72" s="32">
        <v>0.56000000000000005</v>
      </c>
      <c r="D72" s="32">
        <v>0.47</v>
      </c>
      <c r="E72" s="32">
        <v>0.25</v>
      </c>
      <c r="F72" s="32">
        <v>0.28999999999999998</v>
      </c>
      <c r="G72" s="32">
        <v>0.33</v>
      </c>
    </row>
    <row r="73" spans="1:7" x14ac:dyDescent="0.25">
      <c r="A73" s="2" t="s">
        <v>23</v>
      </c>
      <c r="B73" s="32">
        <v>0.51</v>
      </c>
      <c r="C73" s="32">
        <v>0.3</v>
      </c>
      <c r="D73" s="32">
        <v>0.36</v>
      </c>
      <c r="E73" s="32">
        <v>0.6</v>
      </c>
      <c r="F73" s="32">
        <v>0.69</v>
      </c>
      <c r="G73" s="32">
        <v>0.46</v>
      </c>
    </row>
    <row r="74" spans="1:7" x14ac:dyDescent="0.25">
      <c r="A74" s="2" t="s">
        <v>24</v>
      </c>
      <c r="B74" s="32">
        <v>0.08</v>
      </c>
      <c r="C74" s="32">
        <v>0.06</v>
      </c>
      <c r="D74" s="32">
        <v>0.06</v>
      </c>
      <c r="E74" s="32">
        <v>0.11</v>
      </c>
      <c r="F74" s="32">
        <v>0.01</v>
      </c>
      <c r="G74" s="32">
        <v>7.0000000000000007E-2</v>
      </c>
    </row>
    <row r="75" spans="1:7" x14ac:dyDescent="0.25">
      <c r="A75" s="6" t="s">
        <v>39</v>
      </c>
      <c r="B75" s="33">
        <v>0.08</v>
      </c>
      <c r="C75" s="33">
        <v>0.08</v>
      </c>
      <c r="D75" s="33">
        <v>0.11</v>
      </c>
      <c r="E75" s="33">
        <v>0.04</v>
      </c>
      <c r="F75" s="33">
        <v>0</v>
      </c>
      <c r="G75" s="33">
        <v>0.13</v>
      </c>
    </row>
    <row r="76" spans="1:7" x14ac:dyDescent="0.25">
      <c r="A76" s="28" t="s">
        <v>40</v>
      </c>
      <c r="B76" s="3"/>
      <c r="C76" s="14"/>
      <c r="D76" s="14"/>
      <c r="E76" s="14"/>
      <c r="F76" s="14"/>
      <c r="G76" s="14"/>
    </row>
    <row r="77" spans="1:7" x14ac:dyDescent="0.25">
      <c r="A77" s="21" t="s">
        <v>41</v>
      </c>
      <c r="B77" s="23">
        <v>11.5</v>
      </c>
      <c r="C77" s="23">
        <v>15.7</v>
      </c>
      <c r="D77" s="23">
        <v>15.2</v>
      </c>
      <c r="E77" s="23">
        <v>8.9</v>
      </c>
      <c r="F77" s="23">
        <v>23.7</v>
      </c>
      <c r="G77" s="23">
        <v>10.5</v>
      </c>
    </row>
    <row r="78" spans="1:7" x14ac:dyDescent="0.25">
      <c r="A78" s="21" t="s">
        <v>42</v>
      </c>
      <c r="B78" s="14"/>
      <c r="C78" s="14"/>
      <c r="D78" s="14"/>
      <c r="E78" s="14"/>
      <c r="F78" s="14"/>
      <c r="G78" s="14"/>
    </row>
    <row r="79" spans="1:7" x14ac:dyDescent="0.25">
      <c r="A79" s="34" t="s">
        <v>43</v>
      </c>
      <c r="B79" s="32">
        <v>0.04</v>
      </c>
      <c r="C79" s="32">
        <v>0.09</v>
      </c>
      <c r="D79" s="32">
        <v>0.06</v>
      </c>
      <c r="E79" s="32">
        <v>0</v>
      </c>
      <c r="F79" s="32">
        <v>0</v>
      </c>
      <c r="G79" s="32">
        <v>0.08</v>
      </c>
    </row>
    <row r="80" spans="1:7" x14ac:dyDescent="0.25">
      <c r="A80" s="34" t="s">
        <v>44</v>
      </c>
      <c r="B80" s="32">
        <v>0.56999999999999995</v>
      </c>
      <c r="C80" s="32">
        <v>0.45</v>
      </c>
      <c r="D80" s="32">
        <v>0.65</v>
      </c>
      <c r="E80" s="32">
        <v>0.56999999999999995</v>
      </c>
      <c r="F80" s="32">
        <v>0.33</v>
      </c>
      <c r="G80" s="32">
        <v>0.64</v>
      </c>
    </row>
    <row r="81" spans="1:7" x14ac:dyDescent="0.25">
      <c r="A81" s="34" t="s">
        <v>45</v>
      </c>
      <c r="B81" s="32">
        <v>0.17</v>
      </c>
      <c r="C81" s="32">
        <v>0.36</v>
      </c>
      <c r="D81" s="32">
        <v>0.12</v>
      </c>
      <c r="E81" s="32">
        <v>0.14000000000000001</v>
      </c>
      <c r="F81" s="32">
        <v>0.22</v>
      </c>
      <c r="G81" s="32">
        <v>0.12</v>
      </c>
    </row>
    <row r="82" spans="1:7" x14ac:dyDescent="0.25">
      <c r="A82" s="34" t="s">
        <v>46</v>
      </c>
      <c r="B82" s="32">
        <v>0.22</v>
      </c>
      <c r="C82" s="32">
        <v>0.09</v>
      </c>
      <c r="D82" s="32">
        <v>0.18</v>
      </c>
      <c r="E82" s="32">
        <v>0.28999999999999998</v>
      </c>
      <c r="F82" s="32">
        <v>0.44</v>
      </c>
      <c r="G82" s="32">
        <v>0.16</v>
      </c>
    </row>
    <row r="83" spans="1:7" x14ac:dyDescent="0.25">
      <c r="A83" s="21" t="s">
        <v>47</v>
      </c>
      <c r="B83" s="23">
        <v>1.1000000000000001</v>
      </c>
      <c r="C83" s="23">
        <v>0.9</v>
      </c>
      <c r="D83" s="23">
        <v>0.9</v>
      </c>
      <c r="E83" s="23">
        <v>1.3</v>
      </c>
      <c r="F83" s="23">
        <v>1</v>
      </c>
      <c r="G83" s="23">
        <v>1</v>
      </c>
    </row>
    <row r="84" spans="1:7" x14ac:dyDescent="0.25">
      <c r="A84" s="21" t="s">
        <v>48</v>
      </c>
      <c r="B84" s="2">
        <v>305</v>
      </c>
      <c r="C84" s="29">
        <v>151</v>
      </c>
      <c r="D84" s="29">
        <v>173</v>
      </c>
      <c r="E84" s="29">
        <v>460</v>
      </c>
      <c r="F84" s="29">
        <v>280</v>
      </c>
      <c r="G84" s="29">
        <v>298</v>
      </c>
    </row>
    <row r="85" spans="1:7" x14ac:dyDescent="0.25">
      <c r="A85" s="35" t="s">
        <v>49</v>
      </c>
      <c r="B85" s="29">
        <v>4</v>
      </c>
      <c r="C85" s="29">
        <v>2</v>
      </c>
      <c r="D85" s="29">
        <v>3</v>
      </c>
      <c r="E85" s="29">
        <v>6</v>
      </c>
      <c r="F85" s="29">
        <v>3</v>
      </c>
      <c r="G85" s="29">
        <v>4</v>
      </c>
    </row>
    <row r="86" spans="1:7" x14ac:dyDescent="0.25">
      <c r="A86" s="18" t="s">
        <v>50</v>
      </c>
      <c r="B86" s="19"/>
      <c r="C86" s="20"/>
      <c r="D86" s="20"/>
      <c r="E86" s="20"/>
      <c r="F86" s="20"/>
      <c r="G86" s="20"/>
    </row>
    <row r="87" spans="1:7" x14ac:dyDescent="0.25">
      <c r="A87" s="21" t="s">
        <v>51</v>
      </c>
      <c r="B87" s="22"/>
      <c r="C87" s="14"/>
      <c r="D87" s="14"/>
      <c r="E87" s="14"/>
      <c r="F87" s="14"/>
      <c r="G87" s="14"/>
    </row>
    <row r="88" spans="1:7" x14ac:dyDescent="0.25">
      <c r="A88" s="24" t="s">
        <v>52</v>
      </c>
      <c r="B88" s="14">
        <v>659</v>
      </c>
      <c r="C88" s="14">
        <v>41</v>
      </c>
      <c r="D88" s="14">
        <v>96</v>
      </c>
      <c r="E88" s="14">
        <v>184</v>
      </c>
      <c r="F88" s="14">
        <v>29</v>
      </c>
      <c r="G88" s="14">
        <v>309</v>
      </c>
    </row>
    <row r="89" spans="1:7" x14ac:dyDescent="0.25">
      <c r="A89" s="24" t="s">
        <v>53</v>
      </c>
      <c r="B89" s="14">
        <v>132</v>
      </c>
      <c r="C89" s="14">
        <v>8</v>
      </c>
      <c r="D89" s="14">
        <v>27</v>
      </c>
      <c r="E89" s="14">
        <v>17</v>
      </c>
      <c r="F89" s="14">
        <v>4</v>
      </c>
      <c r="G89" s="14">
        <v>76</v>
      </c>
    </row>
    <row r="90" spans="1:7" x14ac:dyDescent="0.25">
      <c r="A90" s="24" t="s">
        <v>54</v>
      </c>
      <c r="B90" s="14">
        <v>23</v>
      </c>
      <c r="C90" s="14">
        <v>2</v>
      </c>
      <c r="D90" s="29">
        <v>7</v>
      </c>
      <c r="E90" s="14">
        <v>5</v>
      </c>
      <c r="F90" s="14">
        <v>3</v>
      </c>
      <c r="G90" s="29">
        <v>6</v>
      </c>
    </row>
    <row r="91" spans="1:7" x14ac:dyDescent="0.25">
      <c r="A91" s="21" t="s">
        <v>55</v>
      </c>
      <c r="B91" s="22"/>
      <c r="C91" s="14"/>
      <c r="D91" s="14"/>
      <c r="E91" s="14"/>
      <c r="F91" s="14"/>
      <c r="G91" s="14"/>
    </row>
    <row r="92" spans="1:7" x14ac:dyDescent="0.25">
      <c r="A92" s="24" t="s">
        <v>52</v>
      </c>
      <c r="B92" s="29">
        <v>85</v>
      </c>
      <c r="C92" s="29">
        <v>59</v>
      </c>
      <c r="D92" s="29">
        <v>86</v>
      </c>
      <c r="E92" s="29">
        <v>58</v>
      </c>
      <c r="F92" s="29">
        <v>76</v>
      </c>
      <c r="G92" s="29">
        <v>130</v>
      </c>
    </row>
    <row r="93" spans="1:7" x14ac:dyDescent="0.25">
      <c r="A93" s="24" t="s">
        <v>53</v>
      </c>
      <c r="B93" s="29">
        <v>17</v>
      </c>
      <c r="C93" s="29">
        <v>11</v>
      </c>
      <c r="D93" s="29">
        <v>24</v>
      </c>
      <c r="E93" s="29">
        <v>5</v>
      </c>
      <c r="F93" s="29">
        <v>11</v>
      </c>
      <c r="G93" s="29">
        <v>32</v>
      </c>
    </row>
    <row r="94" spans="1:7" x14ac:dyDescent="0.25">
      <c r="A94" s="26" t="s">
        <v>54</v>
      </c>
      <c r="B94" s="30">
        <v>3</v>
      </c>
      <c r="C94" s="30">
        <v>3</v>
      </c>
      <c r="D94" s="30">
        <v>6</v>
      </c>
      <c r="E94" s="30">
        <v>2</v>
      </c>
      <c r="F94" s="30">
        <v>8</v>
      </c>
      <c r="G94" s="30">
        <v>3</v>
      </c>
    </row>
    <row r="95" spans="1:7" x14ac:dyDescent="0.25">
      <c r="A95" s="28" t="s">
        <v>56</v>
      </c>
      <c r="B95" s="3"/>
      <c r="C95" s="14"/>
      <c r="D95" s="14"/>
      <c r="E95" s="14"/>
      <c r="F95" s="14"/>
      <c r="G95" s="14"/>
    </row>
    <row r="96" spans="1:7" x14ac:dyDescent="0.25">
      <c r="A96" s="36" t="s">
        <v>57</v>
      </c>
      <c r="B96" s="29"/>
      <c r="C96" s="14"/>
      <c r="D96" s="29"/>
      <c r="E96" s="29"/>
      <c r="F96" s="14"/>
      <c r="G96" s="29"/>
    </row>
    <row r="97" spans="1:7" x14ac:dyDescent="0.25">
      <c r="A97" s="24" t="s">
        <v>58</v>
      </c>
      <c r="B97" s="32">
        <v>0.03</v>
      </c>
      <c r="C97" s="32">
        <v>0.02</v>
      </c>
      <c r="D97" s="32">
        <v>7.0000000000000007E-2</v>
      </c>
      <c r="E97" s="32">
        <v>0.03</v>
      </c>
      <c r="F97" s="32">
        <v>0.03</v>
      </c>
      <c r="G97" s="32">
        <v>0.03</v>
      </c>
    </row>
    <row r="98" spans="1:7" x14ac:dyDescent="0.25">
      <c r="A98" s="24" t="s">
        <v>19</v>
      </c>
      <c r="B98" s="32">
        <v>0.04</v>
      </c>
      <c r="C98" s="32">
        <v>0.03</v>
      </c>
      <c r="D98" s="32">
        <v>7.0000000000000007E-2</v>
      </c>
      <c r="E98" s="32">
        <v>0.04</v>
      </c>
      <c r="F98" s="32">
        <v>0.02</v>
      </c>
      <c r="G98" s="32">
        <v>0.04</v>
      </c>
    </row>
    <row r="99" spans="1:7" x14ac:dyDescent="0.25">
      <c r="A99" s="24" t="s">
        <v>23</v>
      </c>
      <c r="B99" s="32">
        <v>0.03</v>
      </c>
      <c r="C99" s="32">
        <v>0</v>
      </c>
      <c r="D99" s="32">
        <v>0.06</v>
      </c>
      <c r="E99" s="32">
        <v>0.03</v>
      </c>
      <c r="F99" s="32">
        <v>0.03</v>
      </c>
      <c r="G99" s="32">
        <v>0.02</v>
      </c>
    </row>
    <row r="100" spans="1:7" x14ac:dyDescent="0.25">
      <c r="A100" s="24" t="s">
        <v>24</v>
      </c>
      <c r="B100" s="32">
        <v>0.03</v>
      </c>
      <c r="C100" s="32">
        <v>0</v>
      </c>
      <c r="D100" s="32">
        <v>0.13</v>
      </c>
      <c r="E100" s="32">
        <v>0.02</v>
      </c>
      <c r="F100" s="32">
        <v>0</v>
      </c>
      <c r="G100" s="32">
        <v>0.01</v>
      </c>
    </row>
    <row r="101" spans="1:7" x14ac:dyDescent="0.25">
      <c r="A101" s="24" t="s">
        <v>59</v>
      </c>
      <c r="B101" s="32">
        <v>0.04</v>
      </c>
      <c r="C101" s="32">
        <v>0.06</v>
      </c>
      <c r="D101" s="32">
        <v>0.03</v>
      </c>
      <c r="E101" s="32">
        <v>0.01</v>
      </c>
      <c r="F101" s="32">
        <v>0</v>
      </c>
      <c r="G101" s="32">
        <v>0</v>
      </c>
    </row>
    <row r="102" spans="1:7" x14ac:dyDescent="0.25">
      <c r="A102" s="26" t="s">
        <v>60</v>
      </c>
      <c r="B102" s="33">
        <v>0.02</v>
      </c>
      <c r="C102" s="33">
        <v>0</v>
      </c>
      <c r="D102" s="33">
        <v>0</v>
      </c>
      <c r="E102" s="33">
        <v>0</v>
      </c>
      <c r="F102" s="33">
        <v>0</v>
      </c>
      <c r="G102" s="33">
        <v>0.03</v>
      </c>
    </row>
    <row r="103" spans="1:7" x14ac:dyDescent="0.25">
      <c r="A103" s="89" t="s">
        <v>0</v>
      </c>
      <c r="B103" s="89"/>
      <c r="C103" s="89"/>
      <c r="D103" s="89"/>
      <c r="E103" s="89"/>
      <c r="F103" s="89"/>
      <c r="G103" s="89"/>
    </row>
    <row r="104" spans="1:7" x14ac:dyDescent="0.25">
      <c r="A104" s="2"/>
      <c r="B104" s="3" t="s">
        <v>1</v>
      </c>
      <c r="C104" s="3" t="s">
        <v>2</v>
      </c>
      <c r="D104" s="3" t="s">
        <v>3</v>
      </c>
      <c r="E104" s="3" t="s">
        <v>4</v>
      </c>
      <c r="F104" s="3" t="s">
        <v>5</v>
      </c>
      <c r="G104" s="3" t="s">
        <v>6</v>
      </c>
    </row>
    <row r="105" spans="1:7" x14ac:dyDescent="0.25">
      <c r="A105" s="4" t="s">
        <v>7</v>
      </c>
      <c r="B105" s="31"/>
      <c r="C105" s="31"/>
      <c r="D105" s="31"/>
      <c r="E105" s="31"/>
      <c r="F105" s="31"/>
      <c r="G105" s="31"/>
    </row>
    <row r="106" spans="1:7" x14ac:dyDescent="0.25">
      <c r="A106" s="6" t="s">
        <v>8</v>
      </c>
      <c r="B106" s="7"/>
      <c r="C106" s="7"/>
      <c r="D106" s="7"/>
      <c r="E106" s="8"/>
      <c r="F106" s="7"/>
      <c r="G106" s="7"/>
    </row>
    <row r="107" spans="1:7" x14ac:dyDescent="0.25">
      <c r="A107" s="28" t="s">
        <v>61</v>
      </c>
      <c r="B107" s="14"/>
      <c r="C107" s="14"/>
      <c r="D107" s="14"/>
      <c r="E107" s="14"/>
      <c r="F107" s="14"/>
      <c r="G107" s="14"/>
    </row>
    <row r="108" spans="1:7" x14ac:dyDescent="0.25">
      <c r="A108" s="2" t="s">
        <v>62</v>
      </c>
      <c r="B108" s="14"/>
      <c r="C108" s="14"/>
      <c r="D108" s="14"/>
      <c r="E108" s="14"/>
      <c r="F108" s="14"/>
      <c r="G108" s="14"/>
    </row>
    <row r="109" spans="1:7" x14ac:dyDescent="0.25">
      <c r="A109" s="21" t="s">
        <v>1</v>
      </c>
      <c r="B109" s="14"/>
      <c r="C109" s="14"/>
      <c r="D109" s="14"/>
      <c r="E109" s="14"/>
      <c r="F109" s="14"/>
      <c r="G109" s="14"/>
    </row>
    <row r="110" spans="1:7" x14ac:dyDescent="0.25">
      <c r="A110" s="24" t="s">
        <v>63</v>
      </c>
      <c r="B110" s="32">
        <v>0.09</v>
      </c>
      <c r="C110" s="32">
        <v>0.02</v>
      </c>
      <c r="D110" s="32">
        <v>7.0000000000000007E-2</v>
      </c>
      <c r="E110" s="32">
        <v>7.0000000000000007E-2</v>
      </c>
      <c r="F110" s="32">
        <v>0.1</v>
      </c>
      <c r="G110" s="32">
        <v>0.15</v>
      </c>
    </row>
    <row r="111" spans="1:7" x14ac:dyDescent="0.25">
      <c r="A111" s="24" t="s">
        <v>64</v>
      </c>
      <c r="B111" s="32">
        <v>0.27</v>
      </c>
      <c r="C111" s="32">
        <v>0.34</v>
      </c>
      <c r="D111" s="32">
        <v>0.28999999999999998</v>
      </c>
      <c r="E111" s="32">
        <v>0.27</v>
      </c>
      <c r="F111" s="32">
        <v>0.17</v>
      </c>
      <c r="G111" s="32">
        <v>0.26</v>
      </c>
    </row>
    <row r="112" spans="1:7" x14ac:dyDescent="0.25">
      <c r="A112" s="24" t="s">
        <v>65</v>
      </c>
      <c r="B112" s="32">
        <v>0.4</v>
      </c>
      <c r="C112" s="32">
        <v>0.45</v>
      </c>
      <c r="D112" s="32">
        <v>0.47</v>
      </c>
      <c r="E112" s="32">
        <v>0.41</v>
      </c>
      <c r="F112" s="32">
        <v>0.36</v>
      </c>
      <c r="G112" s="32">
        <v>0.34</v>
      </c>
    </row>
    <row r="113" spans="1:7" x14ac:dyDescent="0.25">
      <c r="A113" s="24" t="s">
        <v>66</v>
      </c>
      <c r="B113" s="32">
        <v>0.22</v>
      </c>
      <c r="C113" s="32">
        <v>0.2</v>
      </c>
      <c r="D113" s="32">
        <v>0.16</v>
      </c>
      <c r="E113" s="32">
        <v>0.23</v>
      </c>
      <c r="F113" s="32">
        <v>0.28000000000000003</v>
      </c>
      <c r="G113" s="32">
        <v>0.25</v>
      </c>
    </row>
    <row r="114" spans="1:7" x14ac:dyDescent="0.25">
      <c r="A114" s="24" t="s">
        <v>67</v>
      </c>
      <c r="B114" s="32">
        <v>0.02</v>
      </c>
      <c r="C114" s="32">
        <v>0</v>
      </c>
      <c r="D114" s="32">
        <v>0.01</v>
      </c>
      <c r="E114" s="32">
        <v>0.01</v>
      </c>
      <c r="F114" s="32">
        <v>0.1</v>
      </c>
      <c r="G114" s="32">
        <v>0.01</v>
      </c>
    </row>
    <row r="115" spans="1:7" x14ac:dyDescent="0.25">
      <c r="A115" s="21" t="s">
        <v>19</v>
      </c>
      <c r="B115" s="29"/>
      <c r="C115" s="29"/>
      <c r="D115" s="29"/>
      <c r="E115" s="29"/>
      <c r="F115" s="29"/>
      <c r="G115" s="29"/>
    </row>
    <row r="116" spans="1:7" x14ac:dyDescent="0.25">
      <c r="A116" s="24" t="s">
        <v>63</v>
      </c>
      <c r="B116" s="32">
        <v>0.09</v>
      </c>
      <c r="C116" s="32">
        <v>0.02</v>
      </c>
      <c r="D116" s="32">
        <v>0.1</v>
      </c>
      <c r="E116" s="32">
        <v>0.1</v>
      </c>
      <c r="F116" s="32">
        <v>0.13</v>
      </c>
      <c r="G116" s="32">
        <v>0.12</v>
      </c>
    </row>
    <row r="117" spans="1:7" x14ac:dyDescent="0.25">
      <c r="A117" s="24" t="s">
        <v>64</v>
      </c>
      <c r="B117" s="32">
        <v>0.28000000000000003</v>
      </c>
      <c r="C117" s="32">
        <v>0.35</v>
      </c>
      <c r="D117" s="32">
        <v>0.28000000000000003</v>
      </c>
      <c r="E117" s="32">
        <v>0.28000000000000003</v>
      </c>
      <c r="F117" s="32">
        <v>0.21</v>
      </c>
      <c r="G117" s="32">
        <v>0.28999999999999998</v>
      </c>
    </row>
    <row r="118" spans="1:7" x14ac:dyDescent="0.25">
      <c r="A118" s="24" t="s">
        <v>65</v>
      </c>
      <c r="B118" s="32">
        <v>0.39</v>
      </c>
      <c r="C118" s="32">
        <v>0.46</v>
      </c>
      <c r="D118" s="32">
        <v>0.45</v>
      </c>
      <c r="E118" s="32">
        <v>0.37</v>
      </c>
      <c r="F118" s="32">
        <v>0.31</v>
      </c>
      <c r="G118" s="32">
        <v>0.33</v>
      </c>
    </row>
    <row r="119" spans="1:7" x14ac:dyDescent="0.25">
      <c r="A119" s="24" t="s">
        <v>66</v>
      </c>
      <c r="B119" s="32">
        <v>0.2</v>
      </c>
      <c r="C119" s="32">
        <v>0.17</v>
      </c>
      <c r="D119" s="32">
        <v>0.16</v>
      </c>
      <c r="E119" s="32">
        <v>0.23</v>
      </c>
      <c r="F119" s="32">
        <v>0.19</v>
      </c>
      <c r="G119" s="32">
        <v>0.24</v>
      </c>
    </row>
    <row r="120" spans="1:7" x14ac:dyDescent="0.25">
      <c r="A120" s="24" t="s">
        <v>67</v>
      </c>
      <c r="B120" s="32">
        <v>0.04</v>
      </c>
      <c r="C120" s="32">
        <v>0</v>
      </c>
      <c r="D120" s="32">
        <v>0.01</v>
      </c>
      <c r="E120" s="32">
        <v>0.03</v>
      </c>
      <c r="F120" s="32">
        <v>0.15</v>
      </c>
      <c r="G120" s="32">
        <v>0.02</v>
      </c>
    </row>
    <row r="121" spans="1:7" x14ac:dyDescent="0.25">
      <c r="A121" s="21" t="s">
        <v>23</v>
      </c>
      <c r="B121" s="29"/>
      <c r="C121" s="29"/>
      <c r="D121" s="29"/>
      <c r="E121" s="29"/>
      <c r="F121" s="29"/>
      <c r="G121" s="29"/>
    </row>
    <row r="122" spans="1:7" x14ac:dyDescent="0.25">
      <c r="A122" s="24" t="s">
        <v>63</v>
      </c>
      <c r="B122" s="32">
        <v>0.03</v>
      </c>
      <c r="C122" s="32">
        <v>0</v>
      </c>
      <c r="D122" s="32">
        <v>0.02</v>
      </c>
      <c r="E122" s="32">
        <v>0.03</v>
      </c>
      <c r="F122" s="32">
        <v>0.06</v>
      </c>
      <c r="G122" s="32">
        <v>0.05</v>
      </c>
    </row>
    <row r="123" spans="1:7" x14ac:dyDescent="0.25">
      <c r="A123" s="24" t="s">
        <v>64</v>
      </c>
      <c r="B123" s="32">
        <v>0.23</v>
      </c>
      <c r="C123" s="32">
        <v>0.28999999999999998</v>
      </c>
      <c r="D123" s="32">
        <v>0.24</v>
      </c>
      <c r="E123" s="32">
        <v>0.23</v>
      </c>
      <c r="F123" s="32">
        <v>0.14000000000000001</v>
      </c>
      <c r="G123" s="32">
        <v>0.22</v>
      </c>
    </row>
    <row r="124" spans="1:7" x14ac:dyDescent="0.25">
      <c r="A124" s="24" t="s">
        <v>65</v>
      </c>
      <c r="B124" s="32">
        <v>0.45</v>
      </c>
      <c r="C124" s="32">
        <v>0.47</v>
      </c>
      <c r="D124" s="32">
        <v>0.53</v>
      </c>
      <c r="E124" s="32">
        <v>0.45</v>
      </c>
      <c r="F124" s="32">
        <v>0.4</v>
      </c>
      <c r="G124" s="32">
        <v>0.41</v>
      </c>
    </row>
    <row r="125" spans="1:7" x14ac:dyDescent="0.25">
      <c r="A125" s="24" t="s">
        <v>66</v>
      </c>
      <c r="B125" s="32">
        <v>0.27</v>
      </c>
      <c r="C125" s="32">
        <v>0.24</v>
      </c>
      <c r="D125" s="32">
        <v>0.21</v>
      </c>
      <c r="E125" s="32">
        <v>0.27</v>
      </c>
      <c r="F125" s="32">
        <v>0.34</v>
      </c>
      <c r="G125" s="32">
        <v>0.31</v>
      </c>
    </row>
    <row r="126" spans="1:7" x14ac:dyDescent="0.25">
      <c r="A126" s="24" t="s">
        <v>67</v>
      </c>
      <c r="B126" s="32">
        <v>0.01</v>
      </c>
      <c r="C126" s="32">
        <v>0</v>
      </c>
      <c r="D126" s="32">
        <v>0</v>
      </c>
      <c r="E126" s="32">
        <v>0.01</v>
      </c>
      <c r="F126" s="32">
        <v>0.06</v>
      </c>
      <c r="G126" s="32">
        <v>0</v>
      </c>
    </row>
    <row r="127" spans="1:7" x14ac:dyDescent="0.25">
      <c r="A127" s="21" t="s">
        <v>24</v>
      </c>
      <c r="B127" s="29"/>
      <c r="C127" s="29"/>
      <c r="D127" s="29"/>
      <c r="E127" s="29"/>
      <c r="F127" s="29"/>
      <c r="G127" s="29"/>
    </row>
    <row r="128" spans="1:7" x14ac:dyDescent="0.25">
      <c r="A128" s="24" t="s">
        <v>63</v>
      </c>
      <c r="B128" s="32">
        <v>0.06</v>
      </c>
      <c r="C128" s="32">
        <v>0</v>
      </c>
      <c r="D128" s="32">
        <v>0.03</v>
      </c>
      <c r="E128" s="32">
        <v>0.09</v>
      </c>
      <c r="F128" s="32">
        <v>0.1</v>
      </c>
      <c r="G128" s="32">
        <v>0.08</v>
      </c>
    </row>
    <row r="129" spans="1:7" x14ac:dyDescent="0.25">
      <c r="A129" s="24" t="s">
        <v>64</v>
      </c>
      <c r="B129" s="32">
        <v>0.28000000000000003</v>
      </c>
      <c r="C129" s="32">
        <v>0.4</v>
      </c>
      <c r="D129" s="32">
        <v>0.37</v>
      </c>
      <c r="E129" s="32">
        <v>0.3</v>
      </c>
      <c r="F129" s="32">
        <v>0.1</v>
      </c>
      <c r="G129" s="32">
        <v>0.23</v>
      </c>
    </row>
    <row r="130" spans="1:7" x14ac:dyDescent="0.25">
      <c r="A130" s="24" t="s">
        <v>65</v>
      </c>
      <c r="B130" s="32">
        <v>0.4</v>
      </c>
      <c r="C130" s="32">
        <v>0.4</v>
      </c>
      <c r="D130" s="32">
        <v>0.47</v>
      </c>
      <c r="E130" s="32">
        <v>0.43</v>
      </c>
      <c r="F130" s="32">
        <v>0.4</v>
      </c>
      <c r="G130" s="32">
        <v>0.33</v>
      </c>
    </row>
    <row r="131" spans="1:7" x14ac:dyDescent="0.25">
      <c r="A131" s="24" t="s">
        <v>66</v>
      </c>
      <c r="B131" s="32">
        <v>0.26</v>
      </c>
      <c r="C131" s="32">
        <v>0.2</v>
      </c>
      <c r="D131" s="32">
        <v>0.13</v>
      </c>
      <c r="E131" s="32">
        <v>0.19</v>
      </c>
      <c r="F131" s="32">
        <v>0.4</v>
      </c>
      <c r="G131" s="32">
        <v>0.38</v>
      </c>
    </row>
    <row r="132" spans="1:7" x14ac:dyDescent="0.25">
      <c r="A132" s="24" t="s">
        <v>67</v>
      </c>
      <c r="B132" s="32">
        <v>0</v>
      </c>
      <c r="C132" s="32">
        <v>0</v>
      </c>
      <c r="D132" s="32">
        <v>0</v>
      </c>
      <c r="E132" s="32">
        <v>0</v>
      </c>
      <c r="F132" s="32">
        <v>0</v>
      </c>
      <c r="G132" s="32">
        <v>0</v>
      </c>
    </row>
    <row r="133" spans="1:7" x14ac:dyDescent="0.25">
      <c r="A133" s="21" t="s">
        <v>68</v>
      </c>
      <c r="B133" s="29"/>
      <c r="C133" s="29"/>
      <c r="D133" s="29"/>
      <c r="E133" s="29"/>
      <c r="F133" s="29"/>
      <c r="G133" s="29"/>
    </row>
    <row r="134" spans="1:7" x14ac:dyDescent="0.25">
      <c r="A134" s="24" t="s">
        <v>63</v>
      </c>
      <c r="B134" s="32">
        <v>0.17</v>
      </c>
      <c r="C134" s="32">
        <v>0.05</v>
      </c>
      <c r="D134" s="32">
        <v>0.15</v>
      </c>
      <c r="E134" s="32">
        <v>0.12</v>
      </c>
      <c r="F134" s="32" t="s">
        <v>69</v>
      </c>
      <c r="G134" s="32">
        <v>0.27</v>
      </c>
    </row>
    <row r="135" spans="1:7" x14ac:dyDescent="0.25">
      <c r="A135" s="24" t="s">
        <v>64</v>
      </c>
      <c r="B135" s="32">
        <v>0.4</v>
      </c>
      <c r="C135" s="32">
        <v>0.55000000000000004</v>
      </c>
      <c r="D135" s="32">
        <v>0.43</v>
      </c>
      <c r="E135" s="32">
        <v>0.47</v>
      </c>
      <c r="F135" s="32" t="s">
        <v>69</v>
      </c>
      <c r="G135" s="32">
        <v>0.28999999999999998</v>
      </c>
    </row>
    <row r="136" spans="1:7" x14ac:dyDescent="0.25">
      <c r="A136" s="24" t="s">
        <v>65</v>
      </c>
      <c r="B136" s="32">
        <v>0.33</v>
      </c>
      <c r="C136" s="32">
        <v>0.35</v>
      </c>
      <c r="D136" s="32">
        <v>0.33</v>
      </c>
      <c r="E136" s="32">
        <v>0.35</v>
      </c>
      <c r="F136" s="32" t="s">
        <v>69</v>
      </c>
      <c r="G136" s="32">
        <v>0.3</v>
      </c>
    </row>
    <row r="137" spans="1:7" x14ac:dyDescent="0.25">
      <c r="A137" s="24" t="s">
        <v>66</v>
      </c>
      <c r="B137" s="32">
        <v>0.09</v>
      </c>
      <c r="C137" s="32">
        <v>0.05</v>
      </c>
      <c r="D137" s="32">
        <v>0.05</v>
      </c>
      <c r="E137" s="32">
        <v>7.0000000000000007E-2</v>
      </c>
      <c r="F137" s="32" t="s">
        <v>69</v>
      </c>
      <c r="G137" s="32">
        <v>0.14000000000000001</v>
      </c>
    </row>
    <row r="138" spans="1:7" x14ac:dyDescent="0.25">
      <c r="A138" s="24" t="s">
        <v>67</v>
      </c>
      <c r="B138" s="32">
        <v>0.01</v>
      </c>
      <c r="C138" s="32">
        <v>0</v>
      </c>
      <c r="D138" s="32">
        <v>0.05</v>
      </c>
      <c r="E138" s="32">
        <v>0</v>
      </c>
      <c r="F138" s="32" t="s">
        <v>69</v>
      </c>
      <c r="G138" s="32">
        <v>0</v>
      </c>
    </row>
    <row r="139" spans="1:7" x14ac:dyDescent="0.25">
      <c r="A139" s="21" t="s">
        <v>60</v>
      </c>
      <c r="B139" s="29"/>
      <c r="C139" s="29"/>
      <c r="D139" s="29"/>
      <c r="E139" s="29"/>
      <c r="F139" s="29"/>
      <c r="G139" s="29"/>
    </row>
    <row r="140" spans="1:7" x14ac:dyDescent="0.25">
      <c r="A140" s="24" t="s">
        <v>63</v>
      </c>
      <c r="B140" s="32">
        <v>0.27</v>
      </c>
      <c r="C140" s="32">
        <v>0.05</v>
      </c>
      <c r="D140" s="32">
        <v>0.1</v>
      </c>
      <c r="E140" s="32">
        <v>0.05</v>
      </c>
      <c r="F140" s="32" t="s">
        <v>69</v>
      </c>
      <c r="G140" s="32">
        <v>0.45</v>
      </c>
    </row>
    <row r="141" spans="1:7" x14ac:dyDescent="0.25">
      <c r="A141" s="24" t="s">
        <v>64</v>
      </c>
      <c r="B141" s="32">
        <v>0.31</v>
      </c>
      <c r="C141" s="32">
        <v>0.3</v>
      </c>
      <c r="D141" s="32">
        <v>0.3</v>
      </c>
      <c r="E141" s="32">
        <v>0.3</v>
      </c>
      <c r="F141" s="32" t="s">
        <v>69</v>
      </c>
      <c r="G141" s="32">
        <v>0.32</v>
      </c>
    </row>
    <row r="142" spans="1:7" x14ac:dyDescent="0.25">
      <c r="A142" s="24" t="s">
        <v>65</v>
      </c>
      <c r="B142" s="32">
        <v>0.28999999999999998</v>
      </c>
      <c r="C142" s="32">
        <v>0.4</v>
      </c>
      <c r="D142" s="32">
        <v>0.6</v>
      </c>
      <c r="E142" s="32">
        <v>0.45</v>
      </c>
      <c r="F142" s="32" t="s">
        <v>69</v>
      </c>
      <c r="G142" s="32">
        <v>0.15</v>
      </c>
    </row>
    <row r="143" spans="1:7" x14ac:dyDescent="0.25">
      <c r="A143" s="24" t="s">
        <v>66</v>
      </c>
      <c r="B143" s="32">
        <v>0.13</v>
      </c>
      <c r="C143" s="32">
        <v>0.25</v>
      </c>
      <c r="D143" s="32">
        <v>0</v>
      </c>
      <c r="E143" s="32">
        <v>0.2</v>
      </c>
      <c r="F143" s="32" t="s">
        <v>69</v>
      </c>
      <c r="G143" s="32">
        <v>0.08</v>
      </c>
    </row>
    <row r="144" spans="1:7" x14ac:dyDescent="0.25">
      <c r="A144" s="24" t="s">
        <v>67</v>
      </c>
      <c r="B144" s="32">
        <v>0</v>
      </c>
      <c r="C144" s="32">
        <v>0</v>
      </c>
      <c r="D144" s="32">
        <v>0</v>
      </c>
      <c r="E144" s="32">
        <v>0</v>
      </c>
      <c r="F144" s="32" t="s">
        <v>69</v>
      </c>
      <c r="G144" s="32">
        <v>0</v>
      </c>
    </row>
    <row r="145" spans="1:7" x14ac:dyDescent="0.25">
      <c r="A145" s="2" t="s">
        <v>82</v>
      </c>
      <c r="B145" s="2"/>
      <c r="C145" s="2"/>
      <c r="D145" s="2"/>
      <c r="E145" s="2"/>
      <c r="F145" s="2"/>
      <c r="G145" s="2"/>
    </row>
    <row r="146" spans="1:7" x14ac:dyDescent="0.25">
      <c r="A146" s="24" t="s">
        <v>63</v>
      </c>
      <c r="B146" s="32">
        <v>0.06</v>
      </c>
      <c r="C146" s="32">
        <v>0.04</v>
      </c>
      <c r="D146" s="32">
        <v>0.05</v>
      </c>
      <c r="E146" s="32">
        <v>0.05</v>
      </c>
      <c r="F146" s="32">
        <v>0.05</v>
      </c>
      <c r="G146" s="32">
        <v>0.12</v>
      </c>
    </row>
    <row r="147" spans="1:7" x14ac:dyDescent="0.25">
      <c r="A147" s="24" t="s">
        <v>64</v>
      </c>
      <c r="B147" s="32">
        <v>0.32</v>
      </c>
      <c r="C147" s="32">
        <v>0.5</v>
      </c>
      <c r="D147" s="32">
        <v>0.33</v>
      </c>
      <c r="E147" s="32">
        <v>0.23</v>
      </c>
      <c r="F147" s="32">
        <v>0.22</v>
      </c>
      <c r="G147" s="32">
        <v>0.33</v>
      </c>
    </row>
    <row r="148" spans="1:7" x14ac:dyDescent="0.25">
      <c r="A148" s="24" t="s">
        <v>65</v>
      </c>
      <c r="B148" s="32">
        <v>0.48</v>
      </c>
      <c r="C148" s="32">
        <v>0.44</v>
      </c>
      <c r="D148" s="32">
        <v>0.59</v>
      </c>
      <c r="E148" s="32">
        <v>0.57999999999999996</v>
      </c>
      <c r="F148" s="32">
        <v>0.45</v>
      </c>
      <c r="G148" s="32">
        <v>0.34</v>
      </c>
    </row>
    <row r="149" spans="1:7" x14ac:dyDescent="0.25">
      <c r="A149" s="24" t="s">
        <v>66</v>
      </c>
      <c r="B149" s="32">
        <v>0.13</v>
      </c>
      <c r="C149" s="32">
        <v>0.01</v>
      </c>
      <c r="D149" s="32">
        <v>0.05</v>
      </c>
      <c r="E149" s="32">
        <v>0.13</v>
      </c>
      <c r="F149" s="32">
        <v>0.23</v>
      </c>
      <c r="G149" s="32">
        <v>0.21</v>
      </c>
    </row>
    <row r="150" spans="1:7" x14ac:dyDescent="0.25">
      <c r="A150" s="26" t="s">
        <v>67</v>
      </c>
      <c r="B150" s="33">
        <v>0.01</v>
      </c>
      <c r="C150" s="33">
        <v>0</v>
      </c>
      <c r="D150" s="33">
        <v>0</v>
      </c>
      <c r="E150" s="33">
        <v>0</v>
      </c>
      <c r="F150" s="33">
        <v>0.05</v>
      </c>
      <c r="G150" s="33">
        <v>0</v>
      </c>
    </row>
    <row r="151" spans="1:7" x14ac:dyDescent="0.25">
      <c r="A151" s="28" t="s">
        <v>70</v>
      </c>
      <c r="B151" s="2"/>
      <c r="C151" s="2"/>
      <c r="D151" s="2"/>
      <c r="E151" s="2"/>
      <c r="F151" s="2"/>
      <c r="G151" s="2"/>
    </row>
    <row r="152" spans="1:7" x14ac:dyDescent="0.25">
      <c r="A152" s="2" t="s">
        <v>71</v>
      </c>
      <c r="B152" s="2"/>
      <c r="C152" s="2"/>
      <c r="D152" s="2"/>
      <c r="E152" s="2"/>
      <c r="F152" s="2"/>
      <c r="G152" s="2"/>
    </row>
    <row r="153" spans="1:7" x14ac:dyDescent="0.25">
      <c r="A153" s="21" t="s">
        <v>72</v>
      </c>
      <c r="B153" s="2"/>
      <c r="C153" s="2"/>
      <c r="D153" s="2"/>
      <c r="E153" s="2"/>
      <c r="F153" s="2"/>
      <c r="G153" s="2"/>
    </row>
    <row r="154" spans="1:7" x14ac:dyDescent="0.25">
      <c r="A154" s="24" t="s">
        <v>73</v>
      </c>
      <c r="B154" s="32">
        <v>0.76</v>
      </c>
      <c r="C154" s="32">
        <v>0.8</v>
      </c>
      <c r="D154" s="32">
        <v>0.86</v>
      </c>
      <c r="E154" s="32">
        <v>0.73</v>
      </c>
      <c r="F154" s="32">
        <v>1</v>
      </c>
      <c r="G154" s="32">
        <v>0.56000000000000005</v>
      </c>
    </row>
    <row r="155" spans="1:7" x14ac:dyDescent="0.25">
      <c r="A155" s="24" t="s">
        <v>74</v>
      </c>
      <c r="B155" s="32">
        <v>0.24</v>
      </c>
      <c r="C155" s="32">
        <v>0.2</v>
      </c>
      <c r="D155" s="32">
        <v>0.14000000000000001</v>
      </c>
      <c r="E155" s="32">
        <v>0.27</v>
      </c>
      <c r="F155" s="32" t="s">
        <v>69</v>
      </c>
      <c r="G155" s="32">
        <v>0.44</v>
      </c>
    </row>
    <row r="156" spans="1:7" x14ac:dyDescent="0.25">
      <c r="A156" s="24" t="s">
        <v>75</v>
      </c>
      <c r="B156" s="32">
        <v>0.95</v>
      </c>
      <c r="C156" s="32">
        <v>1</v>
      </c>
      <c r="D156" s="32">
        <v>1</v>
      </c>
      <c r="E156" s="32">
        <v>1</v>
      </c>
      <c r="F156" s="32">
        <v>1</v>
      </c>
      <c r="G156" s="32">
        <v>0.78</v>
      </c>
    </row>
    <row r="157" spans="1:7" x14ac:dyDescent="0.25">
      <c r="A157" s="24" t="s">
        <v>76</v>
      </c>
      <c r="B157" s="32">
        <v>0.05</v>
      </c>
      <c r="C157" s="32" t="s">
        <v>69</v>
      </c>
      <c r="D157" s="32" t="s">
        <v>69</v>
      </c>
      <c r="E157" s="32" t="s">
        <v>69</v>
      </c>
      <c r="F157" s="32" t="s">
        <v>69</v>
      </c>
      <c r="G157" s="32">
        <v>0.22</v>
      </c>
    </row>
    <row r="158" spans="1:7" x14ac:dyDescent="0.25">
      <c r="A158" s="21" t="s">
        <v>77</v>
      </c>
      <c r="B158" s="32"/>
      <c r="C158" s="37"/>
      <c r="D158" s="37"/>
      <c r="E158" s="37"/>
      <c r="F158" s="37"/>
      <c r="G158" s="37"/>
    </row>
    <row r="159" spans="1:7" x14ac:dyDescent="0.25">
      <c r="A159" s="24" t="s">
        <v>78</v>
      </c>
      <c r="B159" s="32">
        <v>0.02</v>
      </c>
      <c r="C159" s="32" t="s">
        <v>69</v>
      </c>
      <c r="D159" s="32" t="s">
        <v>69</v>
      </c>
      <c r="E159" s="32" t="s">
        <v>69</v>
      </c>
      <c r="F159" s="32" t="s">
        <v>69</v>
      </c>
      <c r="G159" s="32">
        <v>0.11</v>
      </c>
    </row>
    <row r="160" spans="1:7" x14ac:dyDescent="0.25">
      <c r="A160" s="24" t="s">
        <v>79</v>
      </c>
      <c r="B160" s="32">
        <v>0.38</v>
      </c>
      <c r="C160" s="32" t="s">
        <v>69</v>
      </c>
      <c r="D160" s="32">
        <v>0.71</v>
      </c>
      <c r="E160" s="32">
        <v>0.47</v>
      </c>
      <c r="F160" s="32">
        <v>0.17</v>
      </c>
      <c r="G160" s="32">
        <v>0.33</v>
      </c>
    </row>
    <row r="161" spans="1:7" x14ac:dyDescent="0.25">
      <c r="A161" s="24" t="s">
        <v>74</v>
      </c>
      <c r="B161" s="32">
        <v>0.6</v>
      </c>
      <c r="C161" s="32">
        <v>1</v>
      </c>
      <c r="D161" s="32">
        <v>0.28999999999999998</v>
      </c>
      <c r="E161" s="32">
        <v>0.53</v>
      </c>
      <c r="F161" s="32">
        <v>0.83</v>
      </c>
      <c r="G161" s="32">
        <v>0.56000000000000005</v>
      </c>
    </row>
    <row r="162" spans="1:7" x14ac:dyDescent="0.25">
      <c r="A162" s="24" t="s">
        <v>75</v>
      </c>
      <c r="B162" s="32">
        <v>0.45</v>
      </c>
      <c r="C162" s="32">
        <v>0.2</v>
      </c>
      <c r="D162" s="32">
        <v>1</v>
      </c>
      <c r="E162" s="32">
        <v>0.6</v>
      </c>
      <c r="F162" s="32" t="s">
        <v>69</v>
      </c>
      <c r="G162" s="32">
        <v>0.22</v>
      </c>
    </row>
    <row r="163" spans="1:7" x14ac:dyDescent="0.25">
      <c r="A163" s="26" t="s">
        <v>76</v>
      </c>
      <c r="B163" s="33">
        <v>0.53</v>
      </c>
      <c r="C163" s="33">
        <v>0.8</v>
      </c>
      <c r="D163" s="33" t="s">
        <v>69</v>
      </c>
      <c r="E163" s="33">
        <v>0.4</v>
      </c>
      <c r="F163" s="33">
        <v>1</v>
      </c>
      <c r="G163" s="33">
        <v>0.67</v>
      </c>
    </row>
  </sheetData>
  <mergeCells count="3">
    <mergeCell ref="A1:G1"/>
    <mergeCell ref="A67:G67"/>
    <mergeCell ref="A103:G10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37"/>
  <sheetViews>
    <sheetView topLeftCell="A224" workbookViewId="0">
      <selection activeCell="E8" sqref="E8"/>
    </sheetView>
  </sheetViews>
  <sheetFormatPr defaultColWidth="11" defaultRowHeight="15.75" x14ac:dyDescent="0.25"/>
  <sheetData>
    <row r="1" spans="1:35" x14ac:dyDescent="0.25">
      <c r="A1" s="38"/>
      <c r="B1" s="90" t="s">
        <v>83</v>
      </c>
      <c r="C1" s="90"/>
      <c r="D1" s="90"/>
      <c r="E1" s="90"/>
      <c r="F1" s="90"/>
      <c r="G1" s="90"/>
      <c r="H1" s="90"/>
      <c r="I1" s="90"/>
      <c r="J1" s="90"/>
      <c r="K1" s="90" t="s">
        <v>84</v>
      </c>
      <c r="L1" s="90"/>
      <c r="M1" s="90"/>
      <c r="N1" s="90" t="s">
        <v>85</v>
      </c>
      <c r="O1" s="90"/>
      <c r="P1" s="90" t="s">
        <v>86</v>
      </c>
      <c r="Q1" s="90"/>
      <c r="R1" s="90"/>
      <c r="S1" s="90"/>
      <c r="T1" s="90"/>
      <c r="U1" s="90" t="s">
        <v>87</v>
      </c>
      <c r="V1" s="90"/>
      <c r="W1" s="90"/>
      <c r="X1" s="90" t="s">
        <v>88</v>
      </c>
      <c r="Y1" s="90"/>
      <c r="Z1" s="90"/>
      <c r="AA1" s="90"/>
      <c r="AB1" s="90"/>
      <c r="AC1" s="90"/>
      <c r="AD1" s="90" t="s">
        <v>89</v>
      </c>
      <c r="AE1" s="90"/>
      <c r="AF1" s="90"/>
      <c r="AG1" s="90" t="s">
        <v>90</v>
      </c>
      <c r="AH1" s="90"/>
      <c r="AI1" s="90"/>
    </row>
    <row r="2" spans="1:35" x14ac:dyDescent="0.25">
      <c r="A2" s="38" t="s">
        <v>91</v>
      </c>
      <c r="B2" s="38" t="s">
        <v>92</v>
      </c>
      <c r="C2" s="38" t="s">
        <v>93</v>
      </c>
      <c r="D2" s="38" t="s">
        <v>94</v>
      </c>
      <c r="E2" s="38" t="s">
        <v>95</v>
      </c>
      <c r="F2" s="38" t="s">
        <v>96</v>
      </c>
      <c r="G2" s="38" t="s">
        <v>97</v>
      </c>
      <c r="H2" s="38" t="s">
        <v>98</v>
      </c>
      <c r="I2" s="38" t="s">
        <v>99</v>
      </c>
      <c r="J2" s="38" t="s">
        <v>100</v>
      </c>
      <c r="K2" s="38" t="s">
        <v>101</v>
      </c>
      <c r="L2" s="38" t="s">
        <v>102</v>
      </c>
      <c r="M2" s="38" t="s">
        <v>103</v>
      </c>
      <c r="N2" s="38" t="s">
        <v>104</v>
      </c>
      <c r="O2" s="38" t="s">
        <v>104</v>
      </c>
      <c r="P2" s="38" t="s">
        <v>105</v>
      </c>
      <c r="Q2" s="38" t="s">
        <v>106</v>
      </c>
      <c r="R2" s="38" t="s">
        <v>107</v>
      </c>
      <c r="S2" s="38" t="s">
        <v>108</v>
      </c>
      <c r="T2" s="38" t="s">
        <v>109</v>
      </c>
      <c r="U2" s="38" t="s">
        <v>110</v>
      </c>
      <c r="V2" s="38" t="s">
        <v>111</v>
      </c>
      <c r="W2" s="38" t="s">
        <v>112</v>
      </c>
      <c r="X2" s="38" t="s">
        <v>113</v>
      </c>
      <c r="Y2" s="38" t="s">
        <v>114</v>
      </c>
      <c r="Z2" s="38" t="s">
        <v>115</v>
      </c>
      <c r="AA2" s="38" t="s">
        <v>116</v>
      </c>
      <c r="AB2" s="38" t="s">
        <v>117</v>
      </c>
      <c r="AC2" s="38" t="s">
        <v>118</v>
      </c>
      <c r="AD2" s="38" t="s">
        <v>119</v>
      </c>
      <c r="AE2" s="38" t="s">
        <v>120</v>
      </c>
      <c r="AF2" s="38" t="s">
        <v>121</v>
      </c>
      <c r="AG2" s="38" t="s">
        <v>119</v>
      </c>
      <c r="AH2" s="38" t="s">
        <v>120</v>
      </c>
      <c r="AI2" s="38" t="s">
        <v>121</v>
      </c>
    </row>
    <row r="3" spans="1:35" x14ac:dyDescent="0.25">
      <c r="A3" s="39">
        <v>1</v>
      </c>
      <c r="B3" s="39">
        <v>1</v>
      </c>
      <c r="C3" s="39" t="s">
        <v>122</v>
      </c>
      <c r="D3" s="39" t="s">
        <v>123</v>
      </c>
      <c r="E3" s="39">
        <v>1.45</v>
      </c>
      <c r="F3" s="39">
        <v>0.5</v>
      </c>
      <c r="G3" s="39"/>
      <c r="H3" s="39"/>
      <c r="I3" s="39">
        <v>132</v>
      </c>
      <c r="J3" s="39">
        <v>17</v>
      </c>
      <c r="K3" s="39"/>
      <c r="L3" s="39">
        <v>1</v>
      </c>
      <c r="M3" s="39">
        <v>1</v>
      </c>
      <c r="N3" s="39">
        <v>0</v>
      </c>
      <c r="O3" s="39">
        <v>0</v>
      </c>
      <c r="P3" s="39">
        <v>0</v>
      </c>
      <c r="Q3" s="39">
        <v>30</v>
      </c>
      <c r="R3" s="39">
        <v>60</v>
      </c>
      <c r="S3" s="39">
        <v>10</v>
      </c>
      <c r="T3" s="39">
        <v>0</v>
      </c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</row>
    <row r="4" spans="1:35" x14ac:dyDescent="0.25">
      <c r="A4" s="39">
        <v>1</v>
      </c>
      <c r="B4" s="39">
        <v>2</v>
      </c>
      <c r="C4" s="39" t="s">
        <v>124</v>
      </c>
      <c r="D4" s="39" t="s">
        <v>125</v>
      </c>
      <c r="E4" s="39">
        <v>2.5</v>
      </c>
      <c r="F4" s="39">
        <v>0.3</v>
      </c>
      <c r="G4" s="39"/>
      <c r="H4" s="39"/>
      <c r="I4" s="39">
        <v>325</v>
      </c>
      <c r="J4" s="39">
        <v>10</v>
      </c>
      <c r="K4" s="39"/>
      <c r="L4" s="39"/>
      <c r="M4" s="39">
        <v>1</v>
      </c>
      <c r="N4" s="39">
        <v>0</v>
      </c>
      <c r="O4" s="39">
        <v>0</v>
      </c>
      <c r="P4" s="39">
        <v>10</v>
      </c>
      <c r="Q4" s="39">
        <v>40</v>
      </c>
      <c r="R4" s="39">
        <v>40</v>
      </c>
      <c r="S4" s="39">
        <v>10</v>
      </c>
      <c r="T4" s="39">
        <v>0</v>
      </c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</row>
    <row r="5" spans="1:35" x14ac:dyDescent="0.25">
      <c r="A5" s="39">
        <v>1</v>
      </c>
      <c r="B5" s="39">
        <v>3</v>
      </c>
      <c r="C5" s="39" t="s">
        <v>126</v>
      </c>
      <c r="D5" s="39" t="s">
        <v>127</v>
      </c>
      <c r="E5" s="39">
        <v>2.4</v>
      </c>
      <c r="F5" s="39">
        <v>1.3</v>
      </c>
      <c r="G5" s="39">
        <v>0.7</v>
      </c>
      <c r="H5" s="39" t="s">
        <v>128</v>
      </c>
      <c r="I5" s="39">
        <v>180</v>
      </c>
      <c r="J5" s="39">
        <v>21</v>
      </c>
      <c r="K5" s="39"/>
      <c r="L5" s="39"/>
      <c r="M5" s="39">
        <v>1</v>
      </c>
      <c r="N5" s="39">
        <v>0</v>
      </c>
      <c r="O5" s="39">
        <v>100</v>
      </c>
      <c r="P5" s="39">
        <v>0</v>
      </c>
      <c r="Q5" s="39">
        <v>40</v>
      </c>
      <c r="R5" s="39">
        <v>40</v>
      </c>
      <c r="S5" s="39">
        <v>20</v>
      </c>
      <c r="T5" s="39">
        <v>0</v>
      </c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</row>
    <row r="6" spans="1:35" x14ac:dyDescent="0.25">
      <c r="A6" s="39">
        <v>1</v>
      </c>
      <c r="B6" s="39">
        <v>4</v>
      </c>
      <c r="C6" s="39" t="s">
        <v>129</v>
      </c>
      <c r="D6" s="39" t="s">
        <v>123</v>
      </c>
      <c r="E6" s="39">
        <v>1.1499999999999999</v>
      </c>
      <c r="F6" s="39">
        <v>0.7</v>
      </c>
      <c r="G6" s="39"/>
      <c r="H6" s="39"/>
      <c r="I6" s="39">
        <v>78</v>
      </c>
      <c r="J6" s="39">
        <v>16</v>
      </c>
      <c r="K6" s="39"/>
      <c r="L6" s="39"/>
      <c r="M6" s="39">
        <v>1</v>
      </c>
      <c r="N6" s="39">
        <v>0</v>
      </c>
      <c r="O6" s="39">
        <v>0</v>
      </c>
      <c r="P6" s="39">
        <v>0</v>
      </c>
      <c r="Q6" s="39">
        <v>20</v>
      </c>
      <c r="R6" s="39">
        <v>40</v>
      </c>
      <c r="S6" s="39">
        <v>40</v>
      </c>
      <c r="T6" s="39">
        <v>0</v>
      </c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</row>
    <row r="7" spans="1:35" x14ac:dyDescent="0.25">
      <c r="A7" s="39">
        <v>1</v>
      </c>
      <c r="B7" s="39">
        <v>5</v>
      </c>
      <c r="C7" s="39" t="s">
        <v>130</v>
      </c>
      <c r="D7" s="39" t="s">
        <v>127</v>
      </c>
      <c r="E7" s="39">
        <v>3.1</v>
      </c>
      <c r="F7" s="39">
        <v>1.1000000000000001</v>
      </c>
      <c r="G7" s="39">
        <v>0.8</v>
      </c>
      <c r="H7" s="39" t="s">
        <v>128</v>
      </c>
      <c r="I7" s="39">
        <v>210</v>
      </c>
      <c r="J7" s="39">
        <v>38</v>
      </c>
      <c r="K7" s="39"/>
      <c r="L7" s="39"/>
      <c r="M7" s="39">
        <v>2</v>
      </c>
      <c r="N7" s="39">
        <v>0</v>
      </c>
      <c r="O7" s="39">
        <v>0</v>
      </c>
      <c r="P7" s="39">
        <v>0</v>
      </c>
      <c r="Q7" s="39">
        <v>60</v>
      </c>
      <c r="R7" s="39">
        <v>30</v>
      </c>
      <c r="S7" s="39">
        <v>10</v>
      </c>
      <c r="T7" s="39">
        <v>0</v>
      </c>
      <c r="U7" s="39">
        <v>35.5</v>
      </c>
      <c r="V7" s="39">
        <v>28.4</v>
      </c>
      <c r="W7" s="39">
        <v>31.5</v>
      </c>
      <c r="X7" s="39">
        <v>52.5</v>
      </c>
      <c r="Y7" s="39">
        <v>3.5</v>
      </c>
      <c r="Z7" s="39">
        <v>93</v>
      </c>
      <c r="AA7" s="39">
        <v>1.2</v>
      </c>
      <c r="AB7" s="39">
        <v>3.5</v>
      </c>
      <c r="AC7" s="39">
        <v>3.2</v>
      </c>
      <c r="AD7" s="39" t="s">
        <v>131</v>
      </c>
      <c r="AE7" s="39" t="s">
        <v>132</v>
      </c>
      <c r="AF7" s="39" t="s">
        <v>133</v>
      </c>
      <c r="AG7" s="39" t="s">
        <v>134</v>
      </c>
      <c r="AH7" s="39" t="s">
        <v>133</v>
      </c>
      <c r="AI7" s="39" t="s">
        <v>135</v>
      </c>
    </row>
    <row r="8" spans="1:35" x14ac:dyDescent="0.25">
      <c r="A8" s="39">
        <v>1</v>
      </c>
      <c r="B8" s="39">
        <v>6</v>
      </c>
      <c r="C8" s="39" t="s">
        <v>136</v>
      </c>
      <c r="D8" s="39" t="s">
        <v>137</v>
      </c>
      <c r="E8" s="39">
        <v>0.6</v>
      </c>
      <c r="F8" s="39">
        <v>0.2</v>
      </c>
      <c r="G8" s="39">
        <v>0.1</v>
      </c>
      <c r="H8" s="39"/>
      <c r="I8" s="39">
        <v>314</v>
      </c>
      <c r="J8" s="39">
        <v>10</v>
      </c>
      <c r="K8" s="39">
        <v>1</v>
      </c>
      <c r="L8" s="39"/>
      <c r="M8" s="39">
        <v>1</v>
      </c>
      <c r="N8" s="39">
        <v>60</v>
      </c>
      <c r="O8" s="39">
        <v>0</v>
      </c>
      <c r="P8" s="39">
        <v>10</v>
      </c>
      <c r="Q8" s="39">
        <v>60</v>
      </c>
      <c r="R8" s="39">
        <v>20</v>
      </c>
      <c r="S8" s="39">
        <v>10</v>
      </c>
      <c r="T8" s="39">
        <v>0</v>
      </c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</row>
    <row r="9" spans="1:35" x14ac:dyDescent="0.25">
      <c r="A9" s="39">
        <v>1</v>
      </c>
      <c r="B9" s="39">
        <v>7</v>
      </c>
      <c r="C9" s="39" t="s">
        <v>138</v>
      </c>
      <c r="D9" s="39" t="s">
        <v>123</v>
      </c>
      <c r="E9" s="39">
        <v>1.1000000000000001</v>
      </c>
      <c r="F9" s="39">
        <v>0.7</v>
      </c>
      <c r="G9" s="39"/>
      <c r="H9" s="39"/>
      <c r="I9" s="39">
        <v>90</v>
      </c>
      <c r="J9" s="39">
        <v>28</v>
      </c>
      <c r="K9" s="39"/>
      <c r="L9" s="39"/>
      <c r="M9" s="39">
        <v>1</v>
      </c>
      <c r="N9" s="39">
        <v>0</v>
      </c>
      <c r="O9" s="39">
        <v>10</v>
      </c>
      <c r="P9" s="39">
        <v>0</v>
      </c>
      <c r="Q9" s="39">
        <v>80</v>
      </c>
      <c r="R9" s="39">
        <v>20</v>
      </c>
      <c r="S9" s="39">
        <v>0</v>
      </c>
      <c r="T9" s="39">
        <v>0</v>
      </c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</row>
    <row r="10" spans="1:35" x14ac:dyDescent="0.25">
      <c r="A10" s="39">
        <v>1</v>
      </c>
      <c r="B10" s="39">
        <v>8</v>
      </c>
      <c r="C10" s="39" t="s">
        <v>139</v>
      </c>
      <c r="D10" s="39" t="s">
        <v>127</v>
      </c>
      <c r="E10" s="39">
        <v>5</v>
      </c>
      <c r="F10" s="39">
        <v>1.7</v>
      </c>
      <c r="G10" s="39">
        <v>0.7</v>
      </c>
      <c r="H10" s="39" t="s">
        <v>128</v>
      </c>
      <c r="I10" s="39">
        <v>165</v>
      </c>
      <c r="J10" s="39">
        <v>20</v>
      </c>
      <c r="K10" s="39">
        <v>1</v>
      </c>
      <c r="L10" s="39">
        <v>2</v>
      </c>
      <c r="M10" s="39">
        <v>4</v>
      </c>
      <c r="N10" s="39">
        <v>0</v>
      </c>
      <c r="O10" s="39">
        <v>15</v>
      </c>
      <c r="P10" s="39">
        <v>10</v>
      </c>
      <c r="Q10" s="39">
        <v>50</v>
      </c>
      <c r="R10" s="39">
        <v>30</v>
      </c>
      <c r="S10" s="39">
        <v>10</v>
      </c>
      <c r="T10" s="39">
        <v>0</v>
      </c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</row>
    <row r="11" spans="1:35" x14ac:dyDescent="0.25">
      <c r="A11" s="39">
        <v>1</v>
      </c>
      <c r="B11" s="39">
        <v>9</v>
      </c>
      <c r="C11" s="39" t="s">
        <v>140</v>
      </c>
      <c r="D11" s="39" t="s">
        <v>137</v>
      </c>
      <c r="E11" s="39">
        <v>3.8</v>
      </c>
      <c r="F11" s="39">
        <v>0.8</v>
      </c>
      <c r="G11" s="39">
        <v>0.5</v>
      </c>
      <c r="H11" s="39" t="s">
        <v>128</v>
      </c>
      <c r="I11" s="39">
        <v>303</v>
      </c>
      <c r="J11" s="39">
        <v>17</v>
      </c>
      <c r="K11" s="39"/>
      <c r="L11" s="39">
        <v>1</v>
      </c>
      <c r="M11" s="39">
        <v>6</v>
      </c>
      <c r="N11" s="39">
        <v>0</v>
      </c>
      <c r="O11" s="39">
        <v>0</v>
      </c>
      <c r="P11" s="39">
        <v>0</v>
      </c>
      <c r="Q11" s="39">
        <v>50</v>
      </c>
      <c r="R11" s="39">
        <v>50</v>
      </c>
      <c r="S11" s="39">
        <v>0</v>
      </c>
      <c r="T11" s="39">
        <v>0</v>
      </c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</row>
    <row r="12" spans="1:35" x14ac:dyDescent="0.25">
      <c r="A12" s="39">
        <v>1</v>
      </c>
      <c r="B12" s="39">
        <v>10</v>
      </c>
      <c r="C12" s="39" t="s">
        <v>141</v>
      </c>
      <c r="D12" s="39" t="s">
        <v>127</v>
      </c>
      <c r="E12" s="39">
        <v>3</v>
      </c>
      <c r="F12" s="39">
        <v>1.7</v>
      </c>
      <c r="G12" s="39">
        <v>0.5</v>
      </c>
      <c r="H12" s="39" t="s">
        <v>142</v>
      </c>
      <c r="I12" s="39">
        <v>336</v>
      </c>
      <c r="J12" s="39">
        <v>35</v>
      </c>
      <c r="K12" s="39"/>
      <c r="L12" s="39">
        <v>2</v>
      </c>
      <c r="M12" s="39">
        <v>4</v>
      </c>
      <c r="N12" s="39">
        <v>0</v>
      </c>
      <c r="O12" s="39">
        <v>0</v>
      </c>
      <c r="P12" s="39">
        <v>10</v>
      </c>
      <c r="Q12" s="39">
        <v>40</v>
      </c>
      <c r="R12" s="39">
        <v>40</v>
      </c>
      <c r="S12" s="39">
        <v>10</v>
      </c>
      <c r="T12" s="39">
        <v>0</v>
      </c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</row>
    <row r="13" spans="1:35" x14ac:dyDescent="0.25">
      <c r="A13" s="39">
        <v>1</v>
      </c>
      <c r="B13" s="39">
        <v>11</v>
      </c>
      <c r="C13" s="39" t="s">
        <v>143</v>
      </c>
      <c r="D13" s="39" t="s">
        <v>123</v>
      </c>
      <c r="E13" s="39">
        <v>1.1000000000000001</v>
      </c>
      <c r="F13" s="39">
        <v>0.7</v>
      </c>
      <c r="G13" s="39"/>
      <c r="H13" s="39"/>
      <c r="I13" s="39">
        <v>99</v>
      </c>
      <c r="J13" s="39">
        <v>65</v>
      </c>
      <c r="K13" s="39"/>
      <c r="L13" s="39"/>
      <c r="M13" s="39"/>
      <c r="N13" s="39">
        <v>0</v>
      </c>
      <c r="O13" s="39">
        <v>0</v>
      </c>
      <c r="P13" s="39">
        <v>0</v>
      </c>
      <c r="Q13" s="39">
        <v>30</v>
      </c>
      <c r="R13" s="39">
        <v>50</v>
      </c>
      <c r="S13" s="39">
        <v>20</v>
      </c>
      <c r="T13" s="39">
        <v>0</v>
      </c>
      <c r="U13" s="39">
        <v>68</v>
      </c>
      <c r="V13" s="39">
        <v>67.5</v>
      </c>
      <c r="W13" s="39">
        <v>72.400000000000006</v>
      </c>
      <c r="X13" s="39">
        <v>84</v>
      </c>
      <c r="Y13" s="39">
        <v>3</v>
      </c>
      <c r="Z13" s="39">
        <v>184</v>
      </c>
      <c r="AA13" s="39">
        <v>3</v>
      </c>
      <c r="AB13" s="39">
        <v>2.35</v>
      </c>
      <c r="AC13" s="39">
        <v>2.4</v>
      </c>
      <c r="AD13" s="39" t="s">
        <v>131</v>
      </c>
      <c r="AE13" s="39" t="s">
        <v>132</v>
      </c>
      <c r="AF13" s="39" t="s">
        <v>132</v>
      </c>
      <c r="AG13" s="39" t="s">
        <v>134</v>
      </c>
      <c r="AH13" s="39" t="s">
        <v>133</v>
      </c>
      <c r="AI13" s="39" t="s">
        <v>132</v>
      </c>
    </row>
    <row r="14" spans="1:35" x14ac:dyDescent="0.25">
      <c r="A14" s="39">
        <v>1</v>
      </c>
      <c r="B14" s="39">
        <v>12</v>
      </c>
      <c r="C14" s="39" t="s">
        <v>144</v>
      </c>
      <c r="D14" s="39" t="s">
        <v>127</v>
      </c>
      <c r="E14" s="39">
        <v>2.7</v>
      </c>
      <c r="F14" s="39">
        <v>1.2</v>
      </c>
      <c r="G14" s="39">
        <v>0.7</v>
      </c>
      <c r="H14" s="39" t="s">
        <v>145</v>
      </c>
      <c r="I14" s="39">
        <v>360</v>
      </c>
      <c r="J14" s="39">
        <v>37</v>
      </c>
      <c r="K14" s="39"/>
      <c r="L14" s="39"/>
      <c r="M14" s="39"/>
      <c r="N14" s="39">
        <v>0</v>
      </c>
      <c r="O14" s="39">
        <v>0</v>
      </c>
      <c r="P14" s="39">
        <v>0</v>
      </c>
      <c r="Q14" s="39">
        <v>30</v>
      </c>
      <c r="R14" s="39">
        <v>40</v>
      </c>
      <c r="S14" s="39">
        <v>30</v>
      </c>
      <c r="T14" s="39">
        <v>0</v>
      </c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x14ac:dyDescent="0.25">
      <c r="A15" s="39">
        <v>1</v>
      </c>
      <c r="B15" s="39">
        <v>13</v>
      </c>
      <c r="C15" s="39" t="s">
        <v>146</v>
      </c>
      <c r="D15" s="39" t="s">
        <v>123</v>
      </c>
      <c r="E15" s="39">
        <v>1.2</v>
      </c>
      <c r="F15" s="39">
        <v>1</v>
      </c>
      <c r="G15" s="39"/>
      <c r="H15" s="39"/>
      <c r="I15" s="39">
        <v>60</v>
      </c>
      <c r="J15" s="39">
        <v>29</v>
      </c>
      <c r="K15" s="39"/>
      <c r="L15" s="39"/>
      <c r="M15" s="39"/>
      <c r="N15" s="39">
        <v>0</v>
      </c>
      <c r="O15" s="39">
        <v>0</v>
      </c>
      <c r="P15" s="39">
        <v>0</v>
      </c>
      <c r="Q15" s="39">
        <v>10</v>
      </c>
      <c r="R15" s="39">
        <v>50</v>
      </c>
      <c r="S15" s="39">
        <v>40</v>
      </c>
      <c r="T15" s="39">
        <v>0</v>
      </c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</row>
    <row r="16" spans="1:35" x14ac:dyDescent="0.25">
      <c r="A16" s="39">
        <v>1</v>
      </c>
      <c r="B16" s="39">
        <v>14</v>
      </c>
      <c r="C16" s="39" t="s">
        <v>147</v>
      </c>
      <c r="D16" s="39" t="s">
        <v>127</v>
      </c>
      <c r="E16" s="39">
        <v>2.2999999999999998</v>
      </c>
      <c r="F16" s="39">
        <v>1.4</v>
      </c>
      <c r="G16" s="39">
        <v>1</v>
      </c>
      <c r="H16" s="39" t="s">
        <v>128</v>
      </c>
      <c r="I16" s="39">
        <v>138</v>
      </c>
      <c r="J16" s="39">
        <v>26</v>
      </c>
      <c r="K16" s="39"/>
      <c r="L16" s="39"/>
      <c r="M16" s="39">
        <v>6</v>
      </c>
      <c r="N16" s="39">
        <v>0</v>
      </c>
      <c r="O16" s="39">
        <v>0</v>
      </c>
      <c r="P16" s="39">
        <v>0</v>
      </c>
      <c r="Q16" s="39">
        <v>30</v>
      </c>
      <c r="R16" s="39">
        <v>40</v>
      </c>
      <c r="S16" s="39">
        <v>30</v>
      </c>
      <c r="T16" s="39">
        <v>0</v>
      </c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</row>
    <row r="17" spans="1:35" x14ac:dyDescent="0.25">
      <c r="A17" s="39">
        <v>1</v>
      </c>
      <c r="B17" s="39">
        <v>15</v>
      </c>
      <c r="C17" s="39" t="s">
        <v>148</v>
      </c>
      <c r="D17" s="39" t="s">
        <v>123</v>
      </c>
      <c r="E17" s="39">
        <v>1.1000000000000001</v>
      </c>
      <c r="F17" s="39">
        <v>0.6</v>
      </c>
      <c r="G17" s="39"/>
      <c r="H17" s="39"/>
      <c r="I17" s="39">
        <v>210</v>
      </c>
      <c r="J17" s="39">
        <v>33</v>
      </c>
      <c r="K17" s="39"/>
      <c r="L17" s="39">
        <v>1</v>
      </c>
      <c r="M17" s="39">
        <v>3</v>
      </c>
      <c r="N17" s="39">
        <v>0</v>
      </c>
      <c r="O17" s="39">
        <v>0</v>
      </c>
      <c r="P17" s="39">
        <v>0</v>
      </c>
      <c r="Q17" s="39">
        <v>20</v>
      </c>
      <c r="R17" s="39">
        <v>40</v>
      </c>
      <c r="S17" s="39">
        <v>40</v>
      </c>
      <c r="T17" s="39">
        <v>0</v>
      </c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</row>
    <row r="18" spans="1:35" x14ac:dyDescent="0.25">
      <c r="A18" s="39">
        <v>1</v>
      </c>
      <c r="B18" s="39">
        <v>16</v>
      </c>
      <c r="C18" s="39" t="s">
        <v>149</v>
      </c>
      <c r="D18" s="39" t="s">
        <v>125</v>
      </c>
      <c r="E18" s="39">
        <v>1</v>
      </c>
      <c r="F18" s="39">
        <v>0.5</v>
      </c>
      <c r="G18" s="39"/>
      <c r="H18" s="39"/>
      <c r="I18" s="39">
        <v>126</v>
      </c>
      <c r="J18" s="39">
        <v>12</v>
      </c>
      <c r="K18" s="39"/>
      <c r="L18" s="39"/>
      <c r="M18" s="39"/>
      <c r="N18" s="39">
        <v>0</v>
      </c>
      <c r="O18" s="39">
        <v>0</v>
      </c>
      <c r="P18" s="39">
        <v>0</v>
      </c>
      <c r="Q18" s="39">
        <v>20</v>
      </c>
      <c r="R18" s="39">
        <v>40</v>
      </c>
      <c r="S18" s="39">
        <v>40</v>
      </c>
      <c r="T18" s="39">
        <v>0</v>
      </c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</row>
    <row r="19" spans="1:35" x14ac:dyDescent="0.25">
      <c r="A19" s="39">
        <v>1</v>
      </c>
      <c r="B19" s="39">
        <v>17</v>
      </c>
      <c r="C19" s="39" t="s">
        <v>150</v>
      </c>
      <c r="D19" s="39" t="s">
        <v>151</v>
      </c>
      <c r="E19" s="39">
        <v>1.1000000000000001</v>
      </c>
      <c r="F19" s="39">
        <v>0.8</v>
      </c>
      <c r="G19" s="39"/>
      <c r="H19" s="39"/>
      <c r="I19" s="39">
        <v>179</v>
      </c>
      <c r="J19" s="39">
        <v>50</v>
      </c>
      <c r="K19" s="39"/>
      <c r="L19" s="39"/>
      <c r="M19" s="39">
        <v>1</v>
      </c>
      <c r="N19" s="39">
        <v>0</v>
      </c>
      <c r="O19" s="39">
        <v>0</v>
      </c>
      <c r="P19" s="39">
        <v>0</v>
      </c>
      <c r="Q19" s="39">
        <v>40</v>
      </c>
      <c r="R19" s="39">
        <v>40</v>
      </c>
      <c r="S19" s="39">
        <v>20</v>
      </c>
      <c r="T19" s="39">
        <v>0</v>
      </c>
      <c r="U19" s="39">
        <v>57</v>
      </c>
      <c r="V19" s="39">
        <v>53.5</v>
      </c>
      <c r="W19" s="39">
        <v>70</v>
      </c>
      <c r="X19" s="39">
        <v>92</v>
      </c>
      <c r="Y19" s="39">
        <v>3.3</v>
      </c>
      <c r="Z19" s="39">
        <v>102</v>
      </c>
      <c r="AA19" s="39">
        <v>3</v>
      </c>
      <c r="AB19" s="39">
        <v>3.3</v>
      </c>
      <c r="AC19" s="39">
        <v>3</v>
      </c>
      <c r="AD19" s="39" t="s">
        <v>131</v>
      </c>
      <c r="AE19" s="39" t="s">
        <v>132</v>
      </c>
      <c r="AF19" s="39" t="s">
        <v>152</v>
      </c>
      <c r="AG19" s="39" t="s">
        <v>134</v>
      </c>
      <c r="AH19" s="39" t="s">
        <v>133</v>
      </c>
      <c r="AI19" s="39" t="s">
        <v>132</v>
      </c>
    </row>
    <row r="20" spans="1:35" x14ac:dyDescent="0.25">
      <c r="A20" s="39">
        <v>1</v>
      </c>
      <c r="B20" s="39">
        <v>18</v>
      </c>
      <c r="C20" s="39" t="s">
        <v>153</v>
      </c>
      <c r="D20" s="39" t="s">
        <v>127</v>
      </c>
      <c r="E20" s="39">
        <v>2.2000000000000002</v>
      </c>
      <c r="F20" s="39">
        <v>1</v>
      </c>
      <c r="G20" s="39">
        <v>0.6</v>
      </c>
      <c r="H20" s="39" t="s">
        <v>128</v>
      </c>
      <c r="I20" s="39">
        <v>90</v>
      </c>
      <c r="J20" s="39">
        <v>60</v>
      </c>
      <c r="K20" s="39"/>
      <c r="L20" s="39"/>
      <c r="M20" s="39"/>
      <c r="N20" s="39">
        <v>0</v>
      </c>
      <c r="O20" s="39">
        <v>0</v>
      </c>
      <c r="P20" s="39">
        <v>0</v>
      </c>
      <c r="Q20" s="39">
        <v>30</v>
      </c>
      <c r="R20" s="39">
        <v>60</v>
      </c>
      <c r="S20" s="39">
        <v>10</v>
      </c>
      <c r="T20" s="39">
        <v>0</v>
      </c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</row>
    <row r="21" spans="1:35" x14ac:dyDescent="0.25">
      <c r="A21" s="39">
        <v>1</v>
      </c>
      <c r="B21" s="39">
        <v>19</v>
      </c>
      <c r="C21" s="39" t="s">
        <v>154</v>
      </c>
      <c r="D21" s="39" t="s">
        <v>123</v>
      </c>
      <c r="E21" s="39">
        <v>1</v>
      </c>
      <c r="F21" s="39">
        <v>0.6</v>
      </c>
      <c r="G21" s="39"/>
      <c r="H21" s="39"/>
      <c r="I21" s="39">
        <v>56</v>
      </c>
      <c r="J21" s="39">
        <v>70</v>
      </c>
      <c r="K21" s="39"/>
      <c r="L21" s="39"/>
      <c r="M21" s="39"/>
      <c r="N21" s="39">
        <v>0</v>
      </c>
      <c r="O21" s="39">
        <v>0</v>
      </c>
      <c r="P21" s="39">
        <v>0</v>
      </c>
      <c r="Q21" s="39">
        <v>30</v>
      </c>
      <c r="R21" s="39">
        <v>50</v>
      </c>
      <c r="S21" s="39">
        <v>20</v>
      </c>
      <c r="T21" s="39">
        <v>0</v>
      </c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</row>
    <row r="22" spans="1:35" x14ac:dyDescent="0.25">
      <c r="A22" s="39">
        <v>1</v>
      </c>
      <c r="B22" s="39">
        <v>20</v>
      </c>
      <c r="C22" s="39" t="s">
        <v>155</v>
      </c>
      <c r="D22" s="39" t="s">
        <v>127</v>
      </c>
      <c r="E22" s="39">
        <v>2.8</v>
      </c>
      <c r="F22" s="39">
        <v>1.1000000000000001</v>
      </c>
      <c r="G22" s="39">
        <v>0.4</v>
      </c>
      <c r="H22" s="39" t="s">
        <v>128</v>
      </c>
      <c r="I22" s="39">
        <v>408</v>
      </c>
      <c r="J22" s="39">
        <v>35</v>
      </c>
      <c r="K22" s="39"/>
      <c r="L22" s="39"/>
      <c r="M22" s="39">
        <v>1</v>
      </c>
      <c r="N22" s="39">
        <v>0</v>
      </c>
      <c r="O22" s="39">
        <v>0</v>
      </c>
      <c r="P22" s="39">
        <v>0</v>
      </c>
      <c r="Q22" s="39">
        <v>30</v>
      </c>
      <c r="R22" s="39">
        <v>40</v>
      </c>
      <c r="S22" s="39">
        <v>30</v>
      </c>
      <c r="T22" s="39">
        <v>0</v>
      </c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</row>
    <row r="23" spans="1:35" x14ac:dyDescent="0.25">
      <c r="A23" s="39">
        <v>1</v>
      </c>
      <c r="B23" s="39">
        <v>21</v>
      </c>
      <c r="C23" s="39" t="s">
        <v>156</v>
      </c>
      <c r="D23" s="39" t="s">
        <v>123</v>
      </c>
      <c r="E23" s="39">
        <v>1.2</v>
      </c>
      <c r="F23" s="39">
        <v>0.7</v>
      </c>
      <c r="G23" s="39"/>
      <c r="H23" s="39"/>
      <c r="I23" s="39">
        <v>438</v>
      </c>
      <c r="J23" s="39">
        <v>39</v>
      </c>
      <c r="K23" s="39"/>
      <c r="L23" s="39">
        <v>1</v>
      </c>
      <c r="M23" s="39">
        <v>1</v>
      </c>
      <c r="N23" s="39">
        <v>0</v>
      </c>
      <c r="O23" s="39">
        <v>0</v>
      </c>
      <c r="P23" s="39">
        <v>0</v>
      </c>
      <c r="Q23" s="39">
        <v>20</v>
      </c>
      <c r="R23" s="39">
        <v>30</v>
      </c>
      <c r="S23" s="39">
        <v>50</v>
      </c>
      <c r="T23" s="39">
        <v>0</v>
      </c>
      <c r="U23" s="39">
        <v>37.5</v>
      </c>
      <c r="V23" s="39">
        <v>43.5</v>
      </c>
      <c r="W23" s="39">
        <v>45</v>
      </c>
      <c r="X23" s="39">
        <v>75</v>
      </c>
      <c r="Y23" s="39">
        <v>3.5</v>
      </c>
      <c r="Z23" s="39">
        <v>249</v>
      </c>
      <c r="AA23" s="39">
        <v>3.5</v>
      </c>
      <c r="AB23" s="39">
        <v>2.7</v>
      </c>
      <c r="AC23" s="39">
        <v>3.1</v>
      </c>
      <c r="AD23" s="39" t="s">
        <v>131</v>
      </c>
      <c r="AE23" s="39" t="s">
        <v>132</v>
      </c>
      <c r="AF23" s="39" t="s">
        <v>152</v>
      </c>
      <c r="AG23" s="39" t="s">
        <v>134</v>
      </c>
      <c r="AH23" s="39" t="s">
        <v>133</v>
      </c>
      <c r="AI23" s="39" t="s">
        <v>135</v>
      </c>
    </row>
    <row r="24" spans="1:35" x14ac:dyDescent="0.25">
      <c r="A24" s="39">
        <v>1</v>
      </c>
      <c r="B24" s="39">
        <v>22</v>
      </c>
      <c r="C24" s="39" t="s">
        <v>157</v>
      </c>
      <c r="D24" s="39" t="s">
        <v>127</v>
      </c>
      <c r="E24" s="39">
        <v>1.5</v>
      </c>
      <c r="F24" s="39">
        <v>0.9</v>
      </c>
      <c r="G24" s="39">
        <v>0.7</v>
      </c>
      <c r="H24" s="39" t="s">
        <v>128</v>
      </c>
      <c r="I24" s="39">
        <v>288</v>
      </c>
      <c r="J24" s="39">
        <v>45</v>
      </c>
      <c r="K24" s="39"/>
      <c r="L24" s="39"/>
      <c r="M24" s="39">
        <v>2</v>
      </c>
      <c r="N24" s="39">
        <v>0</v>
      </c>
      <c r="O24" s="39">
        <v>0</v>
      </c>
      <c r="P24" s="39">
        <v>0</v>
      </c>
      <c r="Q24" s="39">
        <v>30</v>
      </c>
      <c r="R24" s="39">
        <v>50</v>
      </c>
      <c r="S24" s="39">
        <v>20</v>
      </c>
      <c r="T24" s="39">
        <v>0</v>
      </c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</row>
    <row r="25" spans="1:35" x14ac:dyDescent="0.25">
      <c r="A25" s="39">
        <v>1</v>
      </c>
      <c r="B25" s="39">
        <v>23</v>
      </c>
      <c r="C25" s="39" t="s">
        <v>158</v>
      </c>
      <c r="D25" s="39" t="s">
        <v>123</v>
      </c>
      <c r="E25" s="39">
        <v>1.2</v>
      </c>
      <c r="F25" s="39">
        <v>0.8</v>
      </c>
      <c r="G25" s="39"/>
      <c r="H25" s="39"/>
      <c r="I25" s="39">
        <v>72</v>
      </c>
      <c r="J25" s="39">
        <v>43</v>
      </c>
      <c r="K25" s="39"/>
      <c r="L25" s="39"/>
      <c r="M25" s="39"/>
      <c r="N25" s="39">
        <v>0</v>
      </c>
      <c r="O25" s="39">
        <v>0</v>
      </c>
      <c r="P25" s="39">
        <v>0</v>
      </c>
      <c r="Q25" s="39">
        <v>30</v>
      </c>
      <c r="R25" s="39">
        <v>60</v>
      </c>
      <c r="S25" s="39">
        <v>10</v>
      </c>
      <c r="T25" s="39">
        <v>0</v>
      </c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</row>
    <row r="26" spans="1:35" x14ac:dyDescent="0.25">
      <c r="A26" s="39">
        <v>1</v>
      </c>
      <c r="B26" s="39">
        <v>24</v>
      </c>
      <c r="C26" s="39" t="s">
        <v>159</v>
      </c>
      <c r="D26" s="39" t="s">
        <v>127</v>
      </c>
      <c r="E26" s="39">
        <v>2.4</v>
      </c>
      <c r="F26" s="39">
        <v>1.2</v>
      </c>
      <c r="G26" s="39">
        <v>0.8</v>
      </c>
      <c r="H26" s="39" t="s">
        <v>128</v>
      </c>
      <c r="I26" s="39">
        <v>237</v>
      </c>
      <c r="J26" s="39">
        <v>35</v>
      </c>
      <c r="K26" s="39"/>
      <c r="L26" s="39"/>
      <c r="M26" s="39">
        <v>4</v>
      </c>
      <c r="N26" s="39">
        <v>0</v>
      </c>
      <c r="O26" s="39">
        <v>0</v>
      </c>
      <c r="P26" s="39">
        <v>0</v>
      </c>
      <c r="Q26" s="39">
        <v>20</v>
      </c>
      <c r="R26" s="39">
        <v>70</v>
      </c>
      <c r="S26" s="39">
        <v>10</v>
      </c>
      <c r="T26" s="39">
        <v>0</v>
      </c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</row>
    <row r="27" spans="1:35" x14ac:dyDescent="0.25">
      <c r="A27" s="39">
        <v>1</v>
      </c>
      <c r="B27" s="39">
        <v>25</v>
      </c>
      <c r="C27" s="39" t="s">
        <v>160</v>
      </c>
      <c r="D27" s="39" t="s">
        <v>123</v>
      </c>
      <c r="E27" s="39">
        <v>1.1000000000000001</v>
      </c>
      <c r="F27" s="39">
        <v>0.7</v>
      </c>
      <c r="G27" s="39"/>
      <c r="H27" s="39"/>
      <c r="I27" s="39">
        <v>95</v>
      </c>
      <c r="J27" s="39">
        <v>25</v>
      </c>
      <c r="K27" s="39"/>
      <c r="L27" s="39"/>
      <c r="M27" s="39">
        <v>1</v>
      </c>
      <c r="N27" s="39">
        <v>0</v>
      </c>
      <c r="O27" s="39">
        <v>0</v>
      </c>
      <c r="P27" s="39">
        <v>0</v>
      </c>
      <c r="Q27" s="39">
        <v>20</v>
      </c>
      <c r="R27" s="39">
        <v>70</v>
      </c>
      <c r="S27" s="39">
        <v>10</v>
      </c>
      <c r="T27" s="39">
        <v>0</v>
      </c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</row>
    <row r="28" spans="1:35" x14ac:dyDescent="0.25">
      <c r="A28" s="39">
        <v>1</v>
      </c>
      <c r="B28" s="39">
        <v>26</v>
      </c>
      <c r="C28" s="39" t="s">
        <v>161</v>
      </c>
      <c r="D28" s="39" t="s">
        <v>127</v>
      </c>
      <c r="E28" s="39">
        <v>2.4</v>
      </c>
      <c r="F28" s="39">
        <v>1.4</v>
      </c>
      <c r="G28" s="39">
        <v>0.7</v>
      </c>
      <c r="H28" s="39" t="s">
        <v>128</v>
      </c>
      <c r="I28" s="39">
        <v>116</v>
      </c>
      <c r="J28" s="39">
        <v>30</v>
      </c>
      <c r="K28" s="39"/>
      <c r="L28" s="39"/>
      <c r="M28" s="39"/>
      <c r="N28" s="39">
        <v>0</v>
      </c>
      <c r="O28" s="39">
        <v>0</v>
      </c>
      <c r="P28" s="39">
        <v>0</v>
      </c>
      <c r="Q28" s="39">
        <v>20</v>
      </c>
      <c r="R28" s="39">
        <v>70</v>
      </c>
      <c r="S28" s="39">
        <v>10</v>
      </c>
      <c r="T28" s="39">
        <v>0</v>
      </c>
      <c r="U28" s="39">
        <v>25.6</v>
      </c>
      <c r="V28" s="39">
        <v>26</v>
      </c>
      <c r="W28" s="39">
        <v>32</v>
      </c>
      <c r="X28" s="39">
        <v>44</v>
      </c>
      <c r="Y28" s="39">
        <v>4.4000000000000004</v>
      </c>
      <c r="Z28" s="39">
        <v>264</v>
      </c>
      <c r="AA28" s="39">
        <v>3.6</v>
      </c>
      <c r="AB28" s="39">
        <v>4</v>
      </c>
      <c r="AC28" s="39">
        <v>2.6</v>
      </c>
      <c r="AD28" s="39" t="s">
        <v>134</v>
      </c>
      <c r="AE28" s="39" t="s">
        <v>132</v>
      </c>
      <c r="AF28" s="39" t="s">
        <v>132</v>
      </c>
      <c r="AG28" s="39" t="s">
        <v>134</v>
      </c>
      <c r="AH28" s="39" t="s">
        <v>132</v>
      </c>
      <c r="AI28" s="39" t="s">
        <v>135</v>
      </c>
    </row>
    <row r="29" spans="1:35" x14ac:dyDescent="0.25">
      <c r="A29" s="39">
        <v>2</v>
      </c>
      <c r="B29" s="39">
        <v>27</v>
      </c>
      <c r="C29" s="39" t="s">
        <v>162</v>
      </c>
      <c r="D29" s="39" t="s">
        <v>123</v>
      </c>
      <c r="E29" s="39">
        <v>1.1000000000000001</v>
      </c>
      <c r="F29" s="39">
        <v>0.6</v>
      </c>
      <c r="G29" s="39"/>
      <c r="H29" s="39"/>
      <c r="I29" s="39">
        <v>120</v>
      </c>
      <c r="J29" s="39">
        <v>40</v>
      </c>
      <c r="K29" s="39"/>
      <c r="L29" s="39"/>
      <c r="M29" s="39">
        <v>3</v>
      </c>
      <c r="N29" s="39">
        <v>0</v>
      </c>
      <c r="O29" s="39">
        <v>0</v>
      </c>
      <c r="P29" s="39">
        <v>0</v>
      </c>
      <c r="Q29" s="39">
        <v>40</v>
      </c>
      <c r="R29" s="39">
        <v>50</v>
      </c>
      <c r="S29" s="39">
        <v>10</v>
      </c>
      <c r="T29" s="39">
        <v>0</v>
      </c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</row>
    <row r="30" spans="1:35" x14ac:dyDescent="0.25">
      <c r="A30" s="39">
        <v>2</v>
      </c>
      <c r="B30" s="39">
        <v>28</v>
      </c>
      <c r="C30" s="39" t="s">
        <v>163</v>
      </c>
      <c r="D30" s="39" t="s">
        <v>127</v>
      </c>
      <c r="E30" s="39">
        <v>2.4</v>
      </c>
      <c r="F30" s="39"/>
      <c r="G30" s="39">
        <v>0.6</v>
      </c>
      <c r="H30" s="39" t="s">
        <v>128</v>
      </c>
      <c r="I30" s="39">
        <v>216</v>
      </c>
      <c r="J30" s="39">
        <v>29</v>
      </c>
      <c r="K30" s="39"/>
      <c r="L30" s="39"/>
      <c r="M30" s="39"/>
      <c r="N30" s="39">
        <v>90</v>
      </c>
      <c r="O30" s="39">
        <v>0</v>
      </c>
      <c r="P30" s="39">
        <v>10</v>
      </c>
      <c r="Q30" s="39">
        <v>30</v>
      </c>
      <c r="R30" s="39">
        <v>40</v>
      </c>
      <c r="S30" s="39">
        <v>20</v>
      </c>
      <c r="T30" s="39">
        <v>0</v>
      </c>
      <c r="U30" s="39">
        <v>22</v>
      </c>
      <c r="V30" s="39">
        <v>30</v>
      </c>
      <c r="W30" s="39">
        <v>26.3</v>
      </c>
      <c r="X30" s="39">
        <v>52</v>
      </c>
      <c r="Y30" s="39">
        <v>4.7</v>
      </c>
      <c r="Z30" s="39">
        <v>273</v>
      </c>
      <c r="AA30" s="39">
        <v>2</v>
      </c>
      <c r="AB30" s="39">
        <v>3.1</v>
      </c>
      <c r="AC30" s="39">
        <v>4.7</v>
      </c>
      <c r="AD30" s="39" t="s">
        <v>131</v>
      </c>
      <c r="AE30" s="39" t="s">
        <v>132</v>
      </c>
      <c r="AF30" s="39" t="s">
        <v>164</v>
      </c>
      <c r="AG30" s="39" t="s">
        <v>134</v>
      </c>
      <c r="AH30" s="39" t="s">
        <v>132</v>
      </c>
      <c r="AI30" s="39" t="s">
        <v>135</v>
      </c>
    </row>
    <row r="31" spans="1:35" x14ac:dyDescent="0.25">
      <c r="A31" s="39">
        <v>2</v>
      </c>
      <c r="B31" s="39">
        <v>29</v>
      </c>
      <c r="C31" s="39" t="s">
        <v>165</v>
      </c>
      <c r="D31" s="39" t="s">
        <v>123</v>
      </c>
      <c r="E31" s="39">
        <v>1.2</v>
      </c>
      <c r="F31" s="39">
        <v>0.8</v>
      </c>
      <c r="G31" s="39"/>
      <c r="H31" s="39"/>
      <c r="I31" s="39">
        <v>324</v>
      </c>
      <c r="J31" s="39">
        <v>37</v>
      </c>
      <c r="K31" s="39"/>
      <c r="L31" s="39">
        <v>1</v>
      </c>
      <c r="M31" s="39">
        <v>3</v>
      </c>
      <c r="N31" s="39">
        <v>75</v>
      </c>
      <c r="O31" s="39">
        <v>0</v>
      </c>
      <c r="P31" s="39">
        <v>10</v>
      </c>
      <c r="Q31" s="39">
        <v>20</v>
      </c>
      <c r="R31" s="39">
        <v>60</v>
      </c>
      <c r="S31" s="39">
        <v>10</v>
      </c>
      <c r="T31" s="39">
        <v>0</v>
      </c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</row>
    <row r="32" spans="1:35" x14ac:dyDescent="0.25">
      <c r="A32" s="39">
        <v>2</v>
      </c>
      <c r="B32" s="39">
        <v>30</v>
      </c>
      <c r="C32" s="39" t="s">
        <v>166</v>
      </c>
      <c r="D32" s="39" t="s">
        <v>127</v>
      </c>
      <c r="E32" s="39">
        <v>1.9</v>
      </c>
      <c r="F32" s="39"/>
      <c r="G32" s="39">
        <v>0.8</v>
      </c>
      <c r="H32" s="39" t="s">
        <v>128</v>
      </c>
      <c r="I32" s="39">
        <v>174</v>
      </c>
      <c r="J32" s="39">
        <v>60</v>
      </c>
      <c r="K32" s="39">
        <v>1</v>
      </c>
      <c r="L32" s="39">
        <v>1</v>
      </c>
      <c r="M32" s="39">
        <v>1</v>
      </c>
      <c r="N32" s="39">
        <v>0</v>
      </c>
      <c r="O32" s="39">
        <v>20</v>
      </c>
      <c r="P32" s="39">
        <v>10</v>
      </c>
      <c r="Q32" s="39">
        <v>50</v>
      </c>
      <c r="R32" s="39">
        <v>40</v>
      </c>
      <c r="S32" s="39">
        <v>0</v>
      </c>
      <c r="T32" s="39">
        <v>0</v>
      </c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</row>
    <row r="33" spans="1:35" x14ac:dyDescent="0.25">
      <c r="A33" s="39">
        <v>2</v>
      </c>
      <c r="B33" s="39">
        <v>31</v>
      </c>
      <c r="C33" s="39" t="s">
        <v>167</v>
      </c>
      <c r="D33" s="39" t="s">
        <v>123</v>
      </c>
      <c r="E33" s="39">
        <v>1.1000000000000001</v>
      </c>
      <c r="F33" s="39">
        <v>0.7</v>
      </c>
      <c r="G33" s="39"/>
      <c r="H33" s="39"/>
      <c r="I33" s="39">
        <v>198</v>
      </c>
      <c r="J33" s="39">
        <v>35</v>
      </c>
      <c r="K33" s="39"/>
      <c r="L33" s="39">
        <v>2</v>
      </c>
      <c r="M33" s="39">
        <v>4</v>
      </c>
      <c r="N33" s="39">
        <v>0</v>
      </c>
      <c r="O33" s="39">
        <v>0</v>
      </c>
      <c r="P33" s="39">
        <v>0</v>
      </c>
      <c r="Q33" s="39">
        <v>20</v>
      </c>
      <c r="R33" s="39">
        <v>60</v>
      </c>
      <c r="S33" s="39">
        <v>20</v>
      </c>
      <c r="T33" s="39">
        <v>0</v>
      </c>
      <c r="U33" s="39">
        <v>38.5</v>
      </c>
      <c r="V33" s="39">
        <v>44.7</v>
      </c>
      <c r="W33" s="39">
        <v>33.6</v>
      </c>
      <c r="X33" s="39">
        <v>86</v>
      </c>
      <c r="Y33" s="39">
        <v>3.2</v>
      </c>
      <c r="Z33" s="39">
        <v>736</v>
      </c>
      <c r="AA33" s="39">
        <v>1.9</v>
      </c>
      <c r="AB33" s="39">
        <v>3.2</v>
      </c>
      <c r="AC33" s="39">
        <v>2.7</v>
      </c>
      <c r="AD33" s="39" t="s">
        <v>134</v>
      </c>
      <c r="AE33" s="39" t="s">
        <v>132</v>
      </c>
      <c r="AF33" s="39" t="s">
        <v>135</v>
      </c>
      <c r="AG33" s="39" t="s">
        <v>131</v>
      </c>
      <c r="AH33" s="39" t="s">
        <v>135</v>
      </c>
      <c r="AI33" s="39" t="s">
        <v>168</v>
      </c>
    </row>
    <row r="34" spans="1:35" x14ac:dyDescent="0.25">
      <c r="A34" s="39">
        <v>2</v>
      </c>
      <c r="B34" s="39">
        <v>32</v>
      </c>
      <c r="C34" s="39" t="s">
        <v>169</v>
      </c>
      <c r="D34" s="39" t="s">
        <v>127</v>
      </c>
      <c r="E34" s="39">
        <v>3.3</v>
      </c>
      <c r="F34" s="39"/>
      <c r="G34" s="39">
        <v>0.7</v>
      </c>
      <c r="H34" s="39" t="s">
        <v>128</v>
      </c>
      <c r="I34" s="39">
        <v>84</v>
      </c>
      <c r="J34" s="39">
        <v>60</v>
      </c>
      <c r="K34" s="39"/>
      <c r="L34" s="39"/>
      <c r="M34" s="39">
        <v>2</v>
      </c>
      <c r="N34" s="39">
        <v>0</v>
      </c>
      <c r="O34" s="39">
        <v>0</v>
      </c>
      <c r="P34" s="39">
        <v>30</v>
      </c>
      <c r="Q34" s="39">
        <v>50</v>
      </c>
      <c r="R34" s="39">
        <v>20</v>
      </c>
      <c r="S34" s="39">
        <v>0</v>
      </c>
      <c r="T34" s="39">
        <v>0</v>
      </c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</row>
    <row r="35" spans="1:35" x14ac:dyDescent="0.25">
      <c r="A35" s="39">
        <v>2</v>
      </c>
      <c r="B35" s="39">
        <v>33</v>
      </c>
      <c r="C35" s="39" t="s">
        <v>170</v>
      </c>
      <c r="D35" s="39" t="s">
        <v>123</v>
      </c>
      <c r="E35" s="39">
        <v>0.9</v>
      </c>
      <c r="F35" s="39">
        <v>0.6</v>
      </c>
      <c r="G35" s="39"/>
      <c r="H35" s="39"/>
      <c r="I35" s="39">
        <v>68</v>
      </c>
      <c r="J35" s="39">
        <v>55</v>
      </c>
      <c r="K35" s="39"/>
      <c r="L35" s="39"/>
      <c r="M35" s="39"/>
      <c r="N35" s="39">
        <v>0</v>
      </c>
      <c r="O35" s="39">
        <v>0</v>
      </c>
      <c r="P35" s="39">
        <v>10</v>
      </c>
      <c r="Q35" s="39">
        <v>60</v>
      </c>
      <c r="R35" s="39">
        <v>30</v>
      </c>
      <c r="S35" s="39">
        <v>0</v>
      </c>
      <c r="T35" s="39">
        <v>0</v>
      </c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</row>
    <row r="36" spans="1:35" x14ac:dyDescent="0.25">
      <c r="A36" s="39">
        <v>2</v>
      </c>
      <c r="B36" s="39">
        <v>34</v>
      </c>
      <c r="C36" s="39" t="s">
        <v>171</v>
      </c>
      <c r="D36" s="39" t="s">
        <v>127</v>
      </c>
      <c r="E36" s="39">
        <v>2.2000000000000002</v>
      </c>
      <c r="F36" s="39"/>
      <c r="G36" s="39">
        <v>0.6</v>
      </c>
      <c r="H36" s="39" t="s">
        <v>128</v>
      </c>
      <c r="I36" s="39">
        <v>102</v>
      </c>
      <c r="J36" s="39">
        <v>45</v>
      </c>
      <c r="K36" s="39">
        <v>1</v>
      </c>
      <c r="L36" s="39">
        <v>2</v>
      </c>
      <c r="M36" s="39">
        <v>3</v>
      </c>
      <c r="N36" s="39">
        <v>0</v>
      </c>
      <c r="O36" s="39">
        <v>0</v>
      </c>
      <c r="P36" s="39">
        <v>10</v>
      </c>
      <c r="Q36" s="39">
        <v>30</v>
      </c>
      <c r="R36" s="39">
        <v>50</v>
      </c>
      <c r="S36" s="39">
        <v>10</v>
      </c>
      <c r="T36" s="39">
        <v>0</v>
      </c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</row>
    <row r="37" spans="1:35" x14ac:dyDescent="0.25">
      <c r="A37" s="39">
        <v>2</v>
      </c>
      <c r="B37" s="39">
        <v>35</v>
      </c>
      <c r="C37" s="39" t="s">
        <v>172</v>
      </c>
      <c r="D37" s="39" t="s">
        <v>123</v>
      </c>
      <c r="E37" s="39">
        <v>1.2</v>
      </c>
      <c r="F37" s="39">
        <v>0.7</v>
      </c>
      <c r="G37" s="39"/>
      <c r="H37" s="39"/>
      <c r="I37" s="39">
        <v>156</v>
      </c>
      <c r="J37" s="39">
        <v>37</v>
      </c>
      <c r="K37" s="39"/>
      <c r="L37" s="39">
        <v>2</v>
      </c>
      <c r="M37" s="39"/>
      <c r="N37" s="39">
        <v>0</v>
      </c>
      <c r="O37" s="39">
        <v>0</v>
      </c>
      <c r="P37" s="39">
        <v>0</v>
      </c>
      <c r="Q37" s="39">
        <v>30</v>
      </c>
      <c r="R37" s="39">
        <v>60</v>
      </c>
      <c r="S37" s="39">
        <v>10</v>
      </c>
      <c r="T37" s="39">
        <v>0</v>
      </c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</row>
    <row r="38" spans="1:35" x14ac:dyDescent="0.25">
      <c r="A38" s="39">
        <v>2</v>
      </c>
      <c r="B38" s="39">
        <v>36</v>
      </c>
      <c r="C38" s="39" t="s">
        <v>173</v>
      </c>
      <c r="D38" s="39" t="s">
        <v>127</v>
      </c>
      <c r="E38" s="39">
        <v>3.4</v>
      </c>
      <c r="F38" s="39"/>
      <c r="G38" s="39">
        <v>0.7</v>
      </c>
      <c r="H38" s="39" t="s">
        <v>142</v>
      </c>
      <c r="I38" s="39">
        <v>223</v>
      </c>
      <c r="J38" s="39">
        <v>39</v>
      </c>
      <c r="K38" s="39"/>
      <c r="L38" s="39">
        <v>1</v>
      </c>
      <c r="M38" s="39">
        <v>4</v>
      </c>
      <c r="N38" s="39">
        <v>0</v>
      </c>
      <c r="O38" s="39">
        <v>0</v>
      </c>
      <c r="P38" s="39">
        <v>0</v>
      </c>
      <c r="Q38" s="39">
        <v>50</v>
      </c>
      <c r="R38" s="39">
        <v>30</v>
      </c>
      <c r="S38" s="39">
        <v>20</v>
      </c>
      <c r="T38" s="39">
        <v>0</v>
      </c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x14ac:dyDescent="0.25">
      <c r="A39" s="39">
        <v>2</v>
      </c>
      <c r="B39" s="39">
        <v>37</v>
      </c>
      <c r="C39" s="39" t="s">
        <v>174</v>
      </c>
      <c r="D39" s="39" t="s">
        <v>123</v>
      </c>
      <c r="E39" s="39">
        <v>1.2</v>
      </c>
      <c r="F39" s="39">
        <v>0.8</v>
      </c>
      <c r="G39" s="39"/>
      <c r="H39" s="39"/>
      <c r="I39" s="39">
        <v>48</v>
      </c>
      <c r="J39" s="39">
        <v>37</v>
      </c>
      <c r="K39" s="39"/>
      <c r="L39" s="39"/>
      <c r="M39" s="39">
        <v>1</v>
      </c>
      <c r="N39" s="39">
        <v>0</v>
      </c>
      <c r="O39" s="39">
        <v>0</v>
      </c>
      <c r="P39" s="39">
        <v>0</v>
      </c>
      <c r="Q39" s="39">
        <v>20</v>
      </c>
      <c r="R39" s="39">
        <v>60</v>
      </c>
      <c r="S39" s="39">
        <v>20</v>
      </c>
      <c r="T39" s="39">
        <v>0</v>
      </c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x14ac:dyDescent="0.25">
      <c r="A40" s="39">
        <v>2</v>
      </c>
      <c r="B40" s="39">
        <v>38</v>
      </c>
      <c r="C40" s="39" t="s">
        <v>175</v>
      </c>
      <c r="D40" s="39" t="s">
        <v>127</v>
      </c>
      <c r="E40" s="39">
        <v>1.5</v>
      </c>
      <c r="F40" s="39"/>
      <c r="G40" s="39">
        <v>0.8</v>
      </c>
      <c r="H40" s="39" t="s">
        <v>142</v>
      </c>
      <c r="I40" s="39">
        <v>30</v>
      </c>
      <c r="J40" s="39">
        <v>35</v>
      </c>
      <c r="K40" s="39"/>
      <c r="L40" s="39"/>
      <c r="M40" s="39"/>
      <c r="N40" s="39">
        <v>0</v>
      </c>
      <c r="O40" s="39">
        <v>0</v>
      </c>
      <c r="P40" s="39">
        <v>10</v>
      </c>
      <c r="Q40" s="39">
        <v>10</v>
      </c>
      <c r="R40" s="39">
        <v>40</v>
      </c>
      <c r="S40" s="39">
        <v>40</v>
      </c>
      <c r="T40" s="39">
        <v>0</v>
      </c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 x14ac:dyDescent="0.25">
      <c r="A41" s="39">
        <v>2</v>
      </c>
      <c r="B41" s="39">
        <v>39</v>
      </c>
      <c r="C41" s="39" t="s">
        <v>176</v>
      </c>
      <c r="D41" s="39" t="s">
        <v>127</v>
      </c>
      <c r="E41" s="39">
        <v>3.3</v>
      </c>
      <c r="F41" s="39"/>
      <c r="G41" s="39">
        <v>0.1</v>
      </c>
      <c r="H41" s="39" t="s">
        <v>142</v>
      </c>
      <c r="I41" s="39">
        <v>132</v>
      </c>
      <c r="J41" s="39">
        <v>40</v>
      </c>
      <c r="K41" s="39"/>
      <c r="L41" s="39">
        <v>4</v>
      </c>
      <c r="M41" s="39">
        <v>7</v>
      </c>
      <c r="N41" s="39">
        <v>0</v>
      </c>
      <c r="O41" s="39">
        <v>30</v>
      </c>
      <c r="P41" s="39">
        <v>30</v>
      </c>
      <c r="Q41" s="39">
        <v>20</v>
      </c>
      <c r="R41" s="39">
        <v>40</v>
      </c>
      <c r="S41" s="39">
        <v>10</v>
      </c>
      <c r="T41" s="39">
        <v>0</v>
      </c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35" x14ac:dyDescent="0.25">
      <c r="A42" s="39">
        <v>2</v>
      </c>
      <c r="B42" s="39">
        <v>40</v>
      </c>
      <c r="C42" s="39" t="s">
        <v>177</v>
      </c>
      <c r="D42" s="39" t="s">
        <v>123</v>
      </c>
      <c r="E42" s="39">
        <v>1.2</v>
      </c>
      <c r="F42" s="39">
        <v>0.7</v>
      </c>
      <c r="G42" s="39"/>
      <c r="H42" s="39"/>
      <c r="I42" s="39">
        <v>46</v>
      </c>
      <c r="J42" s="39">
        <v>39</v>
      </c>
      <c r="K42" s="39"/>
      <c r="L42" s="39"/>
      <c r="M42" s="39">
        <v>5</v>
      </c>
      <c r="N42" s="39">
        <v>0</v>
      </c>
      <c r="O42" s="39">
        <v>0</v>
      </c>
      <c r="P42" s="39">
        <v>0</v>
      </c>
      <c r="Q42" s="39">
        <v>30</v>
      </c>
      <c r="R42" s="39">
        <v>50</v>
      </c>
      <c r="S42" s="39">
        <v>20</v>
      </c>
      <c r="T42" s="39">
        <v>0</v>
      </c>
      <c r="U42" s="39">
        <v>41.3</v>
      </c>
      <c r="V42" s="39">
        <v>47</v>
      </c>
      <c r="W42" s="39">
        <v>41.5</v>
      </c>
      <c r="X42" s="39">
        <v>60</v>
      </c>
      <c r="Y42" s="39">
        <v>4</v>
      </c>
      <c r="Z42" s="39">
        <v>784</v>
      </c>
      <c r="AA42" s="39">
        <v>4</v>
      </c>
      <c r="AB42" s="39">
        <v>3.8</v>
      </c>
      <c r="AC42" s="39">
        <v>4</v>
      </c>
      <c r="AD42" s="39" t="s">
        <v>131</v>
      </c>
      <c r="AE42" s="39" t="s">
        <v>132</v>
      </c>
      <c r="AF42" s="39" t="s">
        <v>135</v>
      </c>
      <c r="AG42" s="39" t="s">
        <v>134</v>
      </c>
      <c r="AH42" s="39" t="s">
        <v>132</v>
      </c>
      <c r="AI42" s="39" t="s">
        <v>168</v>
      </c>
    </row>
    <row r="43" spans="1:35" x14ac:dyDescent="0.25">
      <c r="A43" s="39">
        <v>2</v>
      </c>
      <c r="B43" s="39">
        <v>41</v>
      </c>
      <c r="C43" s="39" t="s">
        <v>178</v>
      </c>
      <c r="D43" s="39" t="s">
        <v>151</v>
      </c>
      <c r="E43" s="39">
        <v>1.3</v>
      </c>
      <c r="F43" s="39">
        <v>1</v>
      </c>
      <c r="G43" s="39"/>
      <c r="H43" s="39"/>
      <c r="I43" s="39">
        <v>216</v>
      </c>
      <c r="J43" s="39">
        <v>50</v>
      </c>
      <c r="K43" s="39">
        <v>2</v>
      </c>
      <c r="L43" s="39">
        <v>3</v>
      </c>
      <c r="M43" s="39">
        <v>2</v>
      </c>
      <c r="N43" s="39">
        <v>0</v>
      </c>
      <c r="O43" s="39">
        <v>90</v>
      </c>
      <c r="P43" s="39">
        <v>0</v>
      </c>
      <c r="Q43" s="39">
        <v>40</v>
      </c>
      <c r="R43" s="39">
        <v>50</v>
      </c>
      <c r="S43" s="39">
        <v>10</v>
      </c>
      <c r="T43" s="39">
        <v>0</v>
      </c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1:35" x14ac:dyDescent="0.25">
      <c r="A44" s="39">
        <v>2</v>
      </c>
      <c r="B44" s="39">
        <v>42</v>
      </c>
      <c r="C44" s="39" t="s">
        <v>179</v>
      </c>
      <c r="D44" s="39" t="s">
        <v>137</v>
      </c>
      <c r="E44" s="39">
        <v>3.3</v>
      </c>
      <c r="F44" s="39">
        <v>0.5</v>
      </c>
      <c r="G44" s="39"/>
      <c r="H44" s="39"/>
      <c r="I44" s="39">
        <v>835</v>
      </c>
      <c r="J44" s="39">
        <v>25</v>
      </c>
      <c r="K44" s="39">
        <v>3</v>
      </c>
      <c r="L44" s="39">
        <v>3</v>
      </c>
      <c r="M44" s="39">
        <v>11</v>
      </c>
      <c r="N44" s="39">
        <v>60</v>
      </c>
      <c r="O44" s="39">
        <v>0</v>
      </c>
      <c r="P44" s="39">
        <v>10</v>
      </c>
      <c r="Q44" s="39">
        <v>60</v>
      </c>
      <c r="R44" s="39">
        <v>20</v>
      </c>
      <c r="S44" s="39">
        <v>10</v>
      </c>
      <c r="T44" s="39">
        <v>0</v>
      </c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x14ac:dyDescent="0.25">
      <c r="A45" s="39">
        <v>2</v>
      </c>
      <c r="B45" s="39">
        <v>45</v>
      </c>
      <c r="C45" s="39" t="s">
        <v>124</v>
      </c>
      <c r="D45" s="39" t="s">
        <v>125</v>
      </c>
      <c r="E45" s="39">
        <v>1.1000000000000001</v>
      </c>
      <c r="F45" s="39">
        <v>0.3</v>
      </c>
      <c r="G45" s="39"/>
      <c r="H45" s="39"/>
      <c r="I45" s="39">
        <v>72</v>
      </c>
      <c r="J45" s="39">
        <v>6</v>
      </c>
      <c r="K45" s="39"/>
      <c r="L45" s="39"/>
      <c r="M45" s="39">
        <v>1</v>
      </c>
      <c r="N45" s="39">
        <v>0</v>
      </c>
      <c r="O45" s="39">
        <v>0</v>
      </c>
      <c r="P45" s="39">
        <v>10</v>
      </c>
      <c r="Q45" s="39">
        <v>30</v>
      </c>
      <c r="R45" s="39">
        <v>60</v>
      </c>
      <c r="S45" s="39">
        <v>0</v>
      </c>
      <c r="T45" s="39">
        <v>0</v>
      </c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35" x14ac:dyDescent="0.25">
      <c r="A46" s="39">
        <v>2</v>
      </c>
      <c r="B46" s="39">
        <v>46</v>
      </c>
      <c r="C46" s="39" t="s">
        <v>180</v>
      </c>
      <c r="D46" s="39" t="s">
        <v>127</v>
      </c>
      <c r="E46" s="39">
        <v>2.4</v>
      </c>
      <c r="F46" s="39"/>
      <c r="G46" s="39">
        <v>0.9</v>
      </c>
      <c r="H46" s="39" t="s">
        <v>128</v>
      </c>
      <c r="I46" s="39">
        <v>54</v>
      </c>
      <c r="J46" s="39">
        <v>70</v>
      </c>
      <c r="K46" s="39"/>
      <c r="L46" s="39"/>
      <c r="M46" s="39"/>
      <c r="N46" s="39">
        <v>0</v>
      </c>
      <c r="O46" s="39">
        <v>0</v>
      </c>
      <c r="P46" s="39">
        <v>0</v>
      </c>
      <c r="Q46" s="39">
        <v>20</v>
      </c>
      <c r="R46" s="39">
        <v>60</v>
      </c>
      <c r="S46" s="39">
        <v>20</v>
      </c>
      <c r="T46" s="39">
        <v>0</v>
      </c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</row>
    <row r="47" spans="1:35" x14ac:dyDescent="0.25">
      <c r="A47" s="39">
        <v>2</v>
      </c>
      <c r="B47" s="39">
        <v>47</v>
      </c>
      <c r="C47" s="39" t="s">
        <v>181</v>
      </c>
      <c r="D47" s="39" t="s">
        <v>123</v>
      </c>
      <c r="E47" s="39">
        <v>1.3</v>
      </c>
      <c r="F47" s="39">
        <v>0.7</v>
      </c>
      <c r="G47" s="39"/>
      <c r="H47" s="39"/>
      <c r="I47" s="39">
        <v>288</v>
      </c>
      <c r="J47" s="39">
        <v>65</v>
      </c>
      <c r="K47" s="39"/>
      <c r="L47" s="39"/>
      <c r="M47" s="39"/>
      <c r="N47" s="39">
        <v>20</v>
      </c>
      <c r="O47" s="39">
        <v>0</v>
      </c>
      <c r="P47" s="39">
        <v>0</v>
      </c>
      <c r="Q47" s="39">
        <v>20</v>
      </c>
      <c r="R47" s="39">
        <v>60</v>
      </c>
      <c r="S47" s="39">
        <v>20</v>
      </c>
      <c r="T47" s="39">
        <v>0</v>
      </c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35" x14ac:dyDescent="0.25">
      <c r="A48" s="39">
        <v>2</v>
      </c>
      <c r="B48" s="39">
        <v>48</v>
      </c>
      <c r="C48" s="39" t="s">
        <v>182</v>
      </c>
      <c r="D48" s="39" t="s">
        <v>127</v>
      </c>
      <c r="E48" s="39">
        <v>2.4</v>
      </c>
      <c r="F48" s="39"/>
      <c r="G48" s="39">
        <v>0.7</v>
      </c>
      <c r="H48" s="39" t="s">
        <v>128</v>
      </c>
      <c r="I48" s="39">
        <v>228</v>
      </c>
      <c r="J48" s="39">
        <v>50</v>
      </c>
      <c r="K48" s="39"/>
      <c r="L48" s="39">
        <v>1</v>
      </c>
      <c r="M48" s="39">
        <v>12</v>
      </c>
      <c r="N48" s="39">
        <v>10</v>
      </c>
      <c r="O48" s="39">
        <v>0</v>
      </c>
      <c r="P48" s="39">
        <v>10</v>
      </c>
      <c r="Q48" s="39">
        <v>40</v>
      </c>
      <c r="R48" s="39">
        <v>40</v>
      </c>
      <c r="S48" s="39">
        <v>10</v>
      </c>
      <c r="T48" s="39">
        <v>0</v>
      </c>
      <c r="U48" s="39">
        <v>39.200000000000003</v>
      </c>
      <c r="V48" s="39">
        <v>46</v>
      </c>
      <c r="W48" s="39">
        <v>36.799999999999997</v>
      </c>
      <c r="X48" s="39">
        <v>49</v>
      </c>
      <c r="Y48" s="39">
        <v>5.0999999999999996</v>
      </c>
      <c r="Z48" s="39">
        <v>438</v>
      </c>
      <c r="AA48" s="39">
        <v>5.0999999999999996</v>
      </c>
      <c r="AB48" s="39">
        <v>4.2</v>
      </c>
      <c r="AC48" s="39">
        <v>2.8</v>
      </c>
      <c r="AD48" s="39" t="s">
        <v>131</v>
      </c>
      <c r="AE48" s="39" t="s">
        <v>132</v>
      </c>
      <c r="AF48" s="39" t="s">
        <v>168</v>
      </c>
      <c r="AG48" s="39" t="s">
        <v>131</v>
      </c>
      <c r="AH48" s="39" t="s">
        <v>132</v>
      </c>
      <c r="AI48" s="39" t="s">
        <v>168</v>
      </c>
    </row>
    <row r="49" spans="1:35" x14ac:dyDescent="0.25">
      <c r="A49" s="39">
        <v>2</v>
      </c>
      <c r="B49" s="39">
        <v>49</v>
      </c>
      <c r="C49" s="39" t="s">
        <v>183</v>
      </c>
      <c r="D49" s="39" t="s">
        <v>123</v>
      </c>
      <c r="E49" s="39">
        <v>1.1000000000000001</v>
      </c>
      <c r="F49" s="39">
        <v>0.7</v>
      </c>
      <c r="G49" s="39"/>
      <c r="H49" s="39"/>
      <c r="I49" s="39">
        <v>72</v>
      </c>
      <c r="J49" s="39">
        <v>42</v>
      </c>
      <c r="K49" s="39"/>
      <c r="L49" s="39"/>
      <c r="M49" s="39">
        <v>2</v>
      </c>
      <c r="N49" s="39">
        <v>0</v>
      </c>
      <c r="O49" s="39">
        <v>0</v>
      </c>
      <c r="P49" s="39">
        <v>0</v>
      </c>
      <c r="Q49" s="39">
        <v>30</v>
      </c>
      <c r="R49" s="39">
        <v>50</v>
      </c>
      <c r="S49" s="39">
        <v>20</v>
      </c>
      <c r="T49" s="39">
        <v>0</v>
      </c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1:35" x14ac:dyDescent="0.25">
      <c r="A50" s="39">
        <v>2</v>
      </c>
      <c r="B50" s="39">
        <v>50</v>
      </c>
      <c r="C50" s="39" t="s">
        <v>184</v>
      </c>
      <c r="D50" s="39" t="s">
        <v>127</v>
      </c>
      <c r="E50" s="39">
        <v>4</v>
      </c>
      <c r="F50" s="39"/>
      <c r="G50" s="39">
        <v>0.7</v>
      </c>
      <c r="H50" s="39" t="s">
        <v>185</v>
      </c>
      <c r="I50" s="39">
        <v>229</v>
      </c>
      <c r="J50" s="39">
        <v>45</v>
      </c>
      <c r="K50" s="39"/>
      <c r="L50" s="39"/>
      <c r="M50" s="39">
        <v>2</v>
      </c>
      <c r="N50" s="39">
        <v>0</v>
      </c>
      <c r="O50" s="39">
        <v>0</v>
      </c>
      <c r="P50" s="39">
        <v>20</v>
      </c>
      <c r="Q50" s="39">
        <v>20</v>
      </c>
      <c r="R50" s="39">
        <v>30</v>
      </c>
      <c r="S50" s="39">
        <v>20</v>
      </c>
      <c r="T50" s="39">
        <v>10</v>
      </c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1:35" x14ac:dyDescent="0.25">
      <c r="A51" s="39">
        <v>2</v>
      </c>
      <c r="B51" s="39">
        <v>51</v>
      </c>
      <c r="C51" s="39" t="s">
        <v>186</v>
      </c>
      <c r="D51" s="39" t="s">
        <v>137</v>
      </c>
      <c r="E51" s="39">
        <v>0.6</v>
      </c>
      <c r="F51" s="39">
        <v>0.3</v>
      </c>
      <c r="G51" s="39"/>
      <c r="H51" s="39"/>
      <c r="I51" s="39">
        <v>174</v>
      </c>
      <c r="J51" s="39">
        <v>5</v>
      </c>
      <c r="K51" s="39"/>
      <c r="L51" s="39">
        <v>3</v>
      </c>
      <c r="M51" s="39">
        <v>17</v>
      </c>
      <c r="N51" s="39">
        <v>0</v>
      </c>
      <c r="O51" s="39">
        <v>10</v>
      </c>
      <c r="P51" s="39">
        <v>20</v>
      </c>
      <c r="Q51" s="39">
        <v>40</v>
      </c>
      <c r="R51" s="39">
        <v>40</v>
      </c>
      <c r="S51" s="39">
        <v>0</v>
      </c>
      <c r="T51" s="39">
        <v>0</v>
      </c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1:35" x14ac:dyDescent="0.25">
      <c r="A52" s="39">
        <v>2</v>
      </c>
      <c r="B52" s="39">
        <v>52</v>
      </c>
      <c r="C52" s="39" t="s">
        <v>187</v>
      </c>
      <c r="D52" s="39" t="s">
        <v>151</v>
      </c>
      <c r="E52" s="39">
        <v>1.5</v>
      </c>
      <c r="F52" s="39">
        <v>1.3</v>
      </c>
      <c r="G52" s="39"/>
      <c r="H52" s="39"/>
      <c r="I52" s="39">
        <v>190</v>
      </c>
      <c r="J52" s="39">
        <v>25</v>
      </c>
      <c r="K52" s="39"/>
      <c r="L52" s="39"/>
      <c r="M52" s="39"/>
      <c r="N52" s="39">
        <v>0</v>
      </c>
      <c r="O52" s="39">
        <v>0</v>
      </c>
      <c r="P52" s="39">
        <v>10</v>
      </c>
      <c r="Q52" s="39">
        <v>30</v>
      </c>
      <c r="R52" s="39">
        <v>40</v>
      </c>
      <c r="S52" s="39">
        <v>20</v>
      </c>
      <c r="T52" s="39">
        <v>0</v>
      </c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1:35" x14ac:dyDescent="0.25">
      <c r="A53" s="39">
        <v>2</v>
      </c>
      <c r="B53" s="39">
        <v>53</v>
      </c>
      <c r="C53" s="39" t="s">
        <v>188</v>
      </c>
      <c r="D53" s="39" t="s">
        <v>127</v>
      </c>
      <c r="E53" s="39">
        <v>5</v>
      </c>
      <c r="F53" s="39"/>
      <c r="G53" s="39">
        <v>1.2</v>
      </c>
      <c r="H53" s="39" t="s">
        <v>185</v>
      </c>
      <c r="I53" s="39">
        <v>158</v>
      </c>
      <c r="J53" s="39">
        <v>32</v>
      </c>
      <c r="K53" s="39"/>
      <c r="L53" s="39"/>
      <c r="M53" s="39"/>
      <c r="N53" s="39">
        <v>0</v>
      </c>
      <c r="O53" s="39">
        <v>0</v>
      </c>
      <c r="P53" s="39">
        <v>20</v>
      </c>
      <c r="Q53" s="39">
        <v>20</v>
      </c>
      <c r="R53" s="39">
        <v>40</v>
      </c>
      <c r="S53" s="39">
        <v>10</v>
      </c>
      <c r="T53" s="39">
        <v>10</v>
      </c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</row>
    <row r="54" spans="1:35" x14ac:dyDescent="0.25">
      <c r="A54" s="39">
        <v>2</v>
      </c>
      <c r="B54" s="39">
        <v>54</v>
      </c>
      <c r="C54" s="39" t="s">
        <v>189</v>
      </c>
      <c r="D54" s="39" t="s">
        <v>123</v>
      </c>
      <c r="E54" s="39">
        <v>1.2</v>
      </c>
      <c r="F54" s="39">
        <v>0.9</v>
      </c>
      <c r="G54" s="39"/>
      <c r="H54" s="39"/>
      <c r="I54" s="39">
        <v>188</v>
      </c>
      <c r="J54" s="39">
        <v>47</v>
      </c>
      <c r="K54" s="39"/>
      <c r="L54" s="39"/>
      <c r="M54" s="39"/>
      <c r="N54" s="39">
        <v>0</v>
      </c>
      <c r="O54" s="39">
        <v>0</v>
      </c>
      <c r="P54" s="39">
        <v>0</v>
      </c>
      <c r="Q54" s="39">
        <v>20</v>
      </c>
      <c r="R54" s="39">
        <v>50</v>
      </c>
      <c r="S54" s="39">
        <v>30</v>
      </c>
      <c r="T54" s="39">
        <v>0</v>
      </c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</row>
    <row r="55" spans="1:35" x14ac:dyDescent="0.25">
      <c r="A55" s="39">
        <v>2</v>
      </c>
      <c r="B55" s="39">
        <v>55</v>
      </c>
      <c r="C55" s="39" t="s">
        <v>190</v>
      </c>
      <c r="D55" s="39" t="s">
        <v>127</v>
      </c>
      <c r="E55" s="39">
        <v>2.5</v>
      </c>
      <c r="F55" s="39"/>
      <c r="G55" s="39">
        <v>1.1000000000000001</v>
      </c>
      <c r="H55" s="39" t="s">
        <v>128</v>
      </c>
      <c r="I55" s="39">
        <v>108</v>
      </c>
      <c r="J55" s="39">
        <v>36</v>
      </c>
      <c r="K55" s="39"/>
      <c r="L55" s="39"/>
      <c r="M55" s="39"/>
      <c r="N55" s="39">
        <v>5</v>
      </c>
      <c r="O55" s="39">
        <v>0</v>
      </c>
      <c r="P55" s="39">
        <v>0</v>
      </c>
      <c r="Q55" s="39">
        <v>50</v>
      </c>
      <c r="R55" s="39">
        <v>50</v>
      </c>
      <c r="S55" s="39">
        <v>0</v>
      </c>
      <c r="T55" s="39">
        <v>0</v>
      </c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</row>
    <row r="56" spans="1:35" x14ac:dyDescent="0.25">
      <c r="A56" s="39">
        <v>2</v>
      </c>
      <c r="B56" s="39">
        <v>56</v>
      </c>
      <c r="C56" s="39" t="s">
        <v>191</v>
      </c>
      <c r="D56" s="39" t="s">
        <v>151</v>
      </c>
      <c r="E56" s="39">
        <v>1.4</v>
      </c>
      <c r="F56" s="39">
        <v>1</v>
      </c>
      <c r="G56" s="39"/>
      <c r="H56" s="39"/>
      <c r="I56" s="39">
        <v>69</v>
      </c>
      <c r="J56" s="39">
        <v>40</v>
      </c>
      <c r="K56" s="39"/>
      <c r="L56" s="39"/>
      <c r="M56" s="39"/>
      <c r="N56" s="39">
        <v>0</v>
      </c>
      <c r="O56" s="39">
        <v>0</v>
      </c>
      <c r="P56" s="39">
        <v>0</v>
      </c>
      <c r="Q56" s="39">
        <v>40</v>
      </c>
      <c r="R56" s="39">
        <v>50</v>
      </c>
      <c r="S56" s="39">
        <v>10</v>
      </c>
      <c r="T56" s="39">
        <v>0</v>
      </c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</row>
    <row r="57" spans="1:35" x14ac:dyDescent="0.25">
      <c r="A57" s="39">
        <v>2</v>
      </c>
      <c r="B57" s="39">
        <v>57</v>
      </c>
      <c r="C57" s="39" t="s">
        <v>192</v>
      </c>
      <c r="D57" s="39" t="s">
        <v>127</v>
      </c>
      <c r="E57" s="39">
        <v>2.5</v>
      </c>
      <c r="F57" s="39"/>
      <c r="G57" s="39">
        <v>1.1000000000000001</v>
      </c>
      <c r="H57" s="39" t="s">
        <v>128</v>
      </c>
      <c r="I57" s="39">
        <v>72</v>
      </c>
      <c r="J57" s="39">
        <v>60</v>
      </c>
      <c r="K57" s="39"/>
      <c r="L57" s="39"/>
      <c r="M57" s="39"/>
      <c r="N57" s="39">
        <v>5</v>
      </c>
      <c r="O57" s="39">
        <v>0</v>
      </c>
      <c r="P57" s="39">
        <v>10</v>
      </c>
      <c r="Q57" s="39">
        <v>20</v>
      </c>
      <c r="R57" s="39">
        <v>50</v>
      </c>
      <c r="S57" s="39">
        <v>20</v>
      </c>
      <c r="T57" s="39">
        <v>0</v>
      </c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</row>
    <row r="58" spans="1:35" x14ac:dyDescent="0.25">
      <c r="A58" s="39">
        <v>2</v>
      </c>
      <c r="B58" s="39">
        <v>58</v>
      </c>
      <c r="C58" s="39" t="s">
        <v>193</v>
      </c>
      <c r="D58" s="39" t="s">
        <v>151</v>
      </c>
      <c r="E58" s="39">
        <v>1.5</v>
      </c>
      <c r="F58" s="39">
        <v>1</v>
      </c>
      <c r="G58" s="39"/>
      <c r="H58" s="39"/>
      <c r="I58" s="39">
        <v>312</v>
      </c>
      <c r="J58" s="39">
        <v>57</v>
      </c>
      <c r="K58" s="39"/>
      <c r="L58" s="39"/>
      <c r="M58" s="39"/>
      <c r="N58" s="39">
        <v>0</v>
      </c>
      <c r="O58" s="39">
        <v>0</v>
      </c>
      <c r="P58" s="39">
        <v>0</v>
      </c>
      <c r="Q58" s="39">
        <v>30</v>
      </c>
      <c r="R58" s="39">
        <v>60</v>
      </c>
      <c r="S58" s="39">
        <v>20</v>
      </c>
      <c r="T58" s="39">
        <v>0</v>
      </c>
      <c r="U58" s="39">
        <v>45.3</v>
      </c>
      <c r="V58" s="39">
        <v>50</v>
      </c>
      <c r="W58" s="39">
        <v>48.2</v>
      </c>
      <c r="X58" s="39">
        <v>56</v>
      </c>
      <c r="Y58" s="39">
        <v>3.9</v>
      </c>
      <c r="Z58" s="39">
        <v>138</v>
      </c>
      <c r="AA58" s="39">
        <v>3.9</v>
      </c>
      <c r="AB58" s="39">
        <v>2.9</v>
      </c>
      <c r="AC58" s="39">
        <v>2.7</v>
      </c>
      <c r="AD58" s="39" t="s">
        <v>131</v>
      </c>
      <c r="AE58" s="39" t="s">
        <v>132</v>
      </c>
      <c r="AF58" s="39" t="s">
        <v>135</v>
      </c>
      <c r="AG58" s="39" t="s">
        <v>131</v>
      </c>
      <c r="AH58" s="39" t="s">
        <v>132</v>
      </c>
      <c r="AI58" s="39" t="s">
        <v>168</v>
      </c>
    </row>
    <row r="59" spans="1:35" x14ac:dyDescent="0.25">
      <c r="A59" s="39">
        <v>2</v>
      </c>
      <c r="B59" s="39">
        <v>59</v>
      </c>
      <c r="C59" s="39" t="s">
        <v>194</v>
      </c>
      <c r="D59" s="39" t="s">
        <v>123</v>
      </c>
      <c r="E59" s="39">
        <v>1.2</v>
      </c>
      <c r="F59" s="39">
        <v>0.9</v>
      </c>
      <c r="G59" s="39"/>
      <c r="H59" s="39"/>
      <c r="I59" s="39">
        <v>153</v>
      </c>
      <c r="J59" s="39">
        <v>43</v>
      </c>
      <c r="K59" s="39"/>
      <c r="L59" s="39"/>
      <c r="M59" s="39">
        <v>1</v>
      </c>
      <c r="N59" s="39">
        <v>0</v>
      </c>
      <c r="O59" s="39">
        <v>0</v>
      </c>
      <c r="P59" s="39">
        <v>0</v>
      </c>
      <c r="Q59" s="39">
        <v>20</v>
      </c>
      <c r="R59" s="39">
        <v>60</v>
      </c>
      <c r="S59" s="39">
        <v>20</v>
      </c>
      <c r="T59" s="39">
        <v>0</v>
      </c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</row>
    <row r="60" spans="1:35" x14ac:dyDescent="0.25">
      <c r="A60" s="39">
        <v>2</v>
      </c>
      <c r="B60" s="39">
        <v>60</v>
      </c>
      <c r="C60" s="39" t="s">
        <v>192</v>
      </c>
      <c r="D60" s="39" t="s">
        <v>127</v>
      </c>
      <c r="E60" s="39">
        <v>2.9</v>
      </c>
      <c r="F60" s="39"/>
      <c r="G60" s="39">
        <v>1</v>
      </c>
      <c r="H60" s="39" t="s">
        <v>128</v>
      </c>
      <c r="I60" s="39">
        <v>296</v>
      </c>
      <c r="J60" s="39">
        <v>45</v>
      </c>
      <c r="K60" s="39"/>
      <c r="L60" s="39"/>
      <c r="M60" s="39">
        <v>1</v>
      </c>
      <c r="N60" s="39">
        <v>0</v>
      </c>
      <c r="O60" s="39">
        <v>0</v>
      </c>
      <c r="P60" s="39">
        <v>10</v>
      </c>
      <c r="Q60" s="39">
        <v>20</v>
      </c>
      <c r="R60" s="39">
        <v>50</v>
      </c>
      <c r="S60" s="39">
        <v>20</v>
      </c>
      <c r="T60" s="39">
        <v>0</v>
      </c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</row>
    <row r="61" spans="1:35" x14ac:dyDescent="0.25">
      <c r="A61" s="39">
        <v>2</v>
      </c>
      <c r="B61" s="39">
        <v>61</v>
      </c>
      <c r="C61" s="39" t="s">
        <v>195</v>
      </c>
      <c r="D61" s="39" t="s">
        <v>123</v>
      </c>
      <c r="E61" s="39">
        <v>1.5</v>
      </c>
      <c r="F61" s="39">
        <v>1</v>
      </c>
      <c r="G61" s="39"/>
      <c r="H61" s="39"/>
      <c r="I61" s="39">
        <v>114</v>
      </c>
      <c r="J61" s="39">
        <v>4</v>
      </c>
      <c r="K61" s="39"/>
      <c r="L61" s="39"/>
      <c r="M61" s="39"/>
      <c r="N61" s="39">
        <v>0</v>
      </c>
      <c r="O61" s="39">
        <v>0</v>
      </c>
      <c r="P61" s="39">
        <v>0</v>
      </c>
      <c r="Q61" s="39">
        <v>20</v>
      </c>
      <c r="R61" s="39">
        <v>50</v>
      </c>
      <c r="S61" s="39">
        <v>30</v>
      </c>
      <c r="T61" s="39">
        <v>0</v>
      </c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</row>
    <row r="62" spans="1:35" x14ac:dyDescent="0.25">
      <c r="A62" s="39">
        <v>2</v>
      </c>
      <c r="B62" s="39">
        <v>62</v>
      </c>
      <c r="C62" s="39" t="s">
        <v>196</v>
      </c>
      <c r="D62" s="39" t="s">
        <v>127</v>
      </c>
      <c r="E62" s="39">
        <v>2.6</v>
      </c>
      <c r="F62" s="39"/>
      <c r="G62" s="39">
        <v>1</v>
      </c>
      <c r="H62" s="39" t="s">
        <v>128</v>
      </c>
      <c r="I62" s="39">
        <v>180</v>
      </c>
      <c r="J62" s="39">
        <v>32</v>
      </c>
      <c r="K62" s="39"/>
      <c r="L62" s="39"/>
      <c r="M62" s="39"/>
      <c r="N62" s="39">
        <v>0</v>
      </c>
      <c r="O62" s="39">
        <v>0</v>
      </c>
      <c r="P62" s="39">
        <v>0</v>
      </c>
      <c r="Q62" s="39">
        <v>10</v>
      </c>
      <c r="R62" s="39">
        <v>50</v>
      </c>
      <c r="S62" s="39">
        <v>40</v>
      </c>
      <c r="T62" s="39">
        <v>0</v>
      </c>
      <c r="U62" s="39">
        <v>39.5</v>
      </c>
      <c r="V62" s="39">
        <v>26.2</v>
      </c>
      <c r="W62" s="39">
        <v>29</v>
      </c>
      <c r="X62" s="39">
        <v>50</v>
      </c>
      <c r="Y62" s="39">
        <v>4.4000000000000004</v>
      </c>
      <c r="Z62" s="39">
        <v>400</v>
      </c>
      <c r="AA62" s="39">
        <v>4</v>
      </c>
      <c r="AB62" s="39">
        <v>4.4000000000000004</v>
      </c>
      <c r="AC62" s="39">
        <v>1.9</v>
      </c>
      <c r="AD62" s="39" t="s">
        <v>131</v>
      </c>
      <c r="AE62" s="39" t="s">
        <v>132</v>
      </c>
      <c r="AF62" s="39" t="s">
        <v>197</v>
      </c>
      <c r="AG62" s="39" t="s">
        <v>131</v>
      </c>
      <c r="AH62" s="39" t="s">
        <v>132</v>
      </c>
      <c r="AI62" s="39" t="s">
        <v>168</v>
      </c>
    </row>
    <row r="63" spans="1:35" x14ac:dyDescent="0.25">
      <c r="A63" s="39">
        <v>2</v>
      </c>
      <c r="B63" s="39">
        <v>63</v>
      </c>
      <c r="C63" s="39" t="s">
        <v>198</v>
      </c>
      <c r="D63" s="39" t="s">
        <v>123</v>
      </c>
      <c r="E63" s="39">
        <v>1.7</v>
      </c>
      <c r="F63" s="39">
        <v>1</v>
      </c>
      <c r="G63" s="39"/>
      <c r="H63" s="39"/>
      <c r="I63" s="39">
        <v>204</v>
      </c>
      <c r="J63" s="39">
        <v>42</v>
      </c>
      <c r="K63" s="39"/>
      <c r="L63" s="39">
        <v>2</v>
      </c>
      <c r="M63" s="39">
        <v>1</v>
      </c>
      <c r="N63" s="39">
        <v>30</v>
      </c>
      <c r="O63" s="39">
        <v>0</v>
      </c>
      <c r="P63" s="39">
        <v>0</v>
      </c>
      <c r="Q63" s="39">
        <v>20</v>
      </c>
      <c r="R63" s="39">
        <v>40</v>
      </c>
      <c r="S63" s="39">
        <v>40</v>
      </c>
      <c r="T63" s="39">
        <v>0</v>
      </c>
      <c r="U63" s="39">
        <v>56</v>
      </c>
      <c r="V63" s="39">
        <v>58.6</v>
      </c>
      <c r="W63" s="39">
        <v>51.5</v>
      </c>
      <c r="X63" s="39">
        <v>81</v>
      </c>
      <c r="Y63" s="39">
        <v>2</v>
      </c>
      <c r="Z63" s="39">
        <v>187</v>
      </c>
      <c r="AA63" s="39">
        <v>2.6</v>
      </c>
      <c r="AB63" s="39">
        <v>2.4</v>
      </c>
      <c r="AC63" s="39">
        <v>1.8</v>
      </c>
      <c r="AD63" s="39" t="s">
        <v>131</v>
      </c>
      <c r="AE63" s="39" t="s">
        <v>132</v>
      </c>
      <c r="AF63" s="39" t="s">
        <v>135</v>
      </c>
      <c r="AG63" s="39" t="s">
        <v>131</v>
      </c>
      <c r="AH63" s="39" t="s">
        <v>132</v>
      </c>
      <c r="AI63" s="39" t="s">
        <v>168</v>
      </c>
    </row>
    <row r="64" spans="1:35" x14ac:dyDescent="0.25">
      <c r="A64" s="39">
        <v>2</v>
      </c>
      <c r="B64" s="39">
        <v>64</v>
      </c>
      <c r="C64" s="39" t="s">
        <v>199</v>
      </c>
      <c r="D64" s="39" t="s">
        <v>127</v>
      </c>
      <c r="E64" s="39">
        <v>2.2000000000000002</v>
      </c>
      <c r="F64" s="39"/>
      <c r="G64" s="39">
        <v>1</v>
      </c>
      <c r="H64" s="39" t="s">
        <v>128</v>
      </c>
      <c r="I64" s="39">
        <v>150</v>
      </c>
      <c r="J64" s="39">
        <v>55</v>
      </c>
      <c r="K64" s="39"/>
      <c r="L64" s="39"/>
      <c r="M64" s="39"/>
      <c r="N64" s="39">
        <v>100</v>
      </c>
      <c r="O64" s="39">
        <v>40</v>
      </c>
      <c r="P64" s="39">
        <v>10</v>
      </c>
      <c r="Q64" s="39">
        <v>20</v>
      </c>
      <c r="R64" s="39">
        <v>70</v>
      </c>
      <c r="S64" s="39">
        <v>0</v>
      </c>
      <c r="T64" s="39">
        <v>0</v>
      </c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</row>
    <row r="65" spans="1:35" x14ac:dyDescent="0.25">
      <c r="A65" s="39">
        <v>2</v>
      </c>
      <c r="B65" s="39">
        <v>65</v>
      </c>
      <c r="C65" s="39" t="s">
        <v>200</v>
      </c>
      <c r="D65" s="39" t="s">
        <v>123</v>
      </c>
      <c r="E65" s="39">
        <v>1</v>
      </c>
      <c r="F65" s="39">
        <v>0.4</v>
      </c>
      <c r="G65" s="39"/>
      <c r="H65" s="39"/>
      <c r="I65" s="39">
        <v>150</v>
      </c>
      <c r="J65" s="39">
        <v>70</v>
      </c>
      <c r="K65" s="39"/>
      <c r="L65" s="39">
        <v>1</v>
      </c>
      <c r="M65" s="39">
        <v>3</v>
      </c>
      <c r="N65" s="39">
        <v>90</v>
      </c>
      <c r="O65" s="39">
        <v>0</v>
      </c>
      <c r="P65" s="39">
        <v>0</v>
      </c>
      <c r="Q65" s="39">
        <v>10</v>
      </c>
      <c r="R65" s="39">
        <v>60</v>
      </c>
      <c r="S65" s="39">
        <v>30</v>
      </c>
      <c r="T65" s="39">
        <v>0</v>
      </c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</row>
    <row r="66" spans="1:35" x14ac:dyDescent="0.25">
      <c r="A66" s="39">
        <v>2</v>
      </c>
      <c r="B66" s="39">
        <v>66</v>
      </c>
      <c r="C66" s="39" t="s">
        <v>201</v>
      </c>
      <c r="D66" s="39" t="s">
        <v>137</v>
      </c>
      <c r="E66" s="39">
        <v>0.3</v>
      </c>
      <c r="F66" s="39"/>
      <c r="G66" s="39">
        <v>0.2</v>
      </c>
      <c r="H66" s="39" t="s">
        <v>128</v>
      </c>
      <c r="I66" s="39">
        <v>30</v>
      </c>
      <c r="J66" s="39">
        <v>4</v>
      </c>
      <c r="K66" s="39"/>
      <c r="L66" s="39"/>
      <c r="M66" s="39">
        <v>3</v>
      </c>
      <c r="N66" s="39">
        <v>0</v>
      </c>
      <c r="O66" s="39">
        <v>0</v>
      </c>
      <c r="P66" s="39">
        <v>10</v>
      </c>
      <c r="Q66" s="39">
        <v>50</v>
      </c>
      <c r="R66" s="39">
        <v>40</v>
      </c>
      <c r="S66" s="39">
        <v>0</v>
      </c>
      <c r="T66" s="39">
        <v>0</v>
      </c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</row>
    <row r="67" spans="1:35" x14ac:dyDescent="0.25">
      <c r="A67" s="39">
        <v>2</v>
      </c>
      <c r="B67" s="39">
        <v>67</v>
      </c>
      <c r="C67" s="39" t="s">
        <v>202</v>
      </c>
      <c r="D67" s="39" t="s">
        <v>127</v>
      </c>
      <c r="E67" s="39">
        <v>2.9</v>
      </c>
      <c r="F67" s="39"/>
      <c r="G67" s="39">
        <v>1</v>
      </c>
      <c r="H67" s="39" t="s">
        <v>128</v>
      </c>
      <c r="I67" s="39">
        <v>288</v>
      </c>
      <c r="J67" s="39">
        <v>53</v>
      </c>
      <c r="K67" s="39"/>
      <c r="L67" s="39"/>
      <c r="M67" s="39"/>
      <c r="N67" s="39">
        <v>0</v>
      </c>
      <c r="O67" s="39">
        <v>0</v>
      </c>
      <c r="P67" s="39">
        <v>0</v>
      </c>
      <c r="Q67" s="39">
        <v>10</v>
      </c>
      <c r="R67" s="39">
        <v>60</v>
      </c>
      <c r="S67" s="39">
        <v>30</v>
      </c>
      <c r="T67" s="39">
        <v>0</v>
      </c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</row>
    <row r="68" spans="1:35" x14ac:dyDescent="0.25">
      <c r="A68" s="39">
        <v>2</v>
      </c>
      <c r="B68" s="39">
        <v>68</v>
      </c>
      <c r="C68" s="39" t="s">
        <v>203</v>
      </c>
      <c r="D68" s="39" t="s">
        <v>137</v>
      </c>
      <c r="E68" s="39">
        <v>5</v>
      </c>
      <c r="F68" s="39"/>
      <c r="G68" s="39">
        <v>0.6</v>
      </c>
      <c r="H68" s="39" t="s">
        <v>185</v>
      </c>
      <c r="I68" s="39">
        <v>528</v>
      </c>
      <c r="J68" s="39">
        <v>18</v>
      </c>
      <c r="K68" s="39"/>
      <c r="L68" s="39">
        <v>1</v>
      </c>
      <c r="M68" s="39">
        <v>7</v>
      </c>
      <c r="N68" s="39">
        <v>0</v>
      </c>
      <c r="O68" s="39">
        <v>0</v>
      </c>
      <c r="P68" s="39">
        <v>20</v>
      </c>
      <c r="Q68" s="39">
        <v>20</v>
      </c>
      <c r="R68" s="39">
        <v>30</v>
      </c>
      <c r="S68" s="39">
        <v>10</v>
      </c>
      <c r="T68" s="39">
        <v>20</v>
      </c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</row>
    <row r="69" spans="1:35" x14ac:dyDescent="0.25">
      <c r="A69" s="39">
        <v>2</v>
      </c>
      <c r="B69" s="39">
        <v>69</v>
      </c>
      <c r="C69" s="39" t="s">
        <v>204</v>
      </c>
      <c r="D69" s="39" t="s">
        <v>123</v>
      </c>
      <c r="E69" s="39">
        <v>1.2</v>
      </c>
      <c r="F69" s="39">
        <v>0.8</v>
      </c>
      <c r="G69" s="39"/>
      <c r="H69" s="39"/>
      <c r="I69" s="39">
        <v>232</v>
      </c>
      <c r="J69" s="39">
        <v>35</v>
      </c>
      <c r="K69" s="39"/>
      <c r="L69" s="39"/>
      <c r="M69" s="39"/>
      <c r="N69" s="39">
        <v>5</v>
      </c>
      <c r="O69" s="39">
        <v>0</v>
      </c>
      <c r="P69" s="39">
        <v>0</v>
      </c>
      <c r="Q69" s="39">
        <v>10</v>
      </c>
      <c r="R69" s="39">
        <v>60</v>
      </c>
      <c r="S69" s="39">
        <v>30</v>
      </c>
      <c r="T69" s="39">
        <v>0</v>
      </c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</row>
    <row r="70" spans="1:35" x14ac:dyDescent="0.25">
      <c r="A70" s="39">
        <v>3</v>
      </c>
      <c r="B70" s="39">
        <v>70</v>
      </c>
      <c r="C70" s="39" t="s">
        <v>205</v>
      </c>
      <c r="D70" s="39" t="s">
        <v>123</v>
      </c>
      <c r="E70" s="39">
        <v>1.1000000000000001</v>
      </c>
      <c r="F70" s="39">
        <v>0.7</v>
      </c>
      <c r="G70" s="39"/>
      <c r="H70" s="39"/>
      <c r="I70" s="39">
        <v>105</v>
      </c>
      <c r="J70" s="39">
        <v>43</v>
      </c>
      <c r="K70" s="39"/>
      <c r="L70" s="39"/>
      <c r="M70" s="39">
        <v>1</v>
      </c>
      <c r="N70" s="39">
        <v>0</v>
      </c>
      <c r="O70" s="39">
        <v>0</v>
      </c>
      <c r="P70" s="39">
        <v>0</v>
      </c>
      <c r="Q70" s="39">
        <v>20</v>
      </c>
      <c r="R70" s="39">
        <v>60</v>
      </c>
      <c r="S70" s="39">
        <v>20</v>
      </c>
      <c r="T70" s="39">
        <v>0</v>
      </c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</row>
    <row r="71" spans="1:35" x14ac:dyDescent="0.25">
      <c r="A71" s="39">
        <v>3</v>
      </c>
      <c r="B71" s="39">
        <v>71</v>
      </c>
      <c r="C71" s="39" t="s">
        <v>206</v>
      </c>
      <c r="D71" s="39" t="s">
        <v>127</v>
      </c>
      <c r="E71" s="39">
        <v>3</v>
      </c>
      <c r="F71" s="39"/>
      <c r="G71" s="39">
        <v>0.8</v>
      </c>
      <c r="H71" s="39" t="s">
        <v>128</v>
      </c>
      <c r="I71" s="39">
        <v>148</v>
      </c>
      <c r="J71" s="39">
        <v>35</v>
      </c>
      <c r="K71" s="39"/>
      <c r="L71" s="39"/>
      <c r="M71" s="39">
        <v>1</v>
      </c>
      <c r="N71" s="39">
        <v>0</v>
      </c>
      <c r="O71" s="39">
        <v>0</v>
      </c>
      <c r="P71" s="39">
        <v>10</v>
      </c>
      <c r="Q71" s="39">
        <v>20</v>
      </c>
      <c r="R71" s="39">
        <v>40</v>
      </c>
      <c r="S71" s="39">
        <v>20</v>
      </c>
      <c r="T71" s="39">
        <v>0</v>
      </c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</row>
    <row r="72" spans="1:35" x14ac:dyDescent="0.25">
      <c r="A72" s="39">
        <v>3</v>
      </c>
      <c r="B72" s="39">
        <v>72</v>
      </c>
      <c r="C72" s="39" t="s">
        <v>207</v>
      </c>
      <c r="D72" s="39" t="s">
        <v>123</v>
      </c>
      <c r="E72" s="39">
        <v>1.5</v>
      </c>
      <c r="F72" s="39">
        <v>0.6</v>
      </c>
      <c r="G72" s="39"/>
      <c r="H72" s="39"/>
      <c r="I72" s="39">
        <v>228</v>
      </c>
      <c r="J72" s="39">
        <v>53</v>
      </c>
      <c r="K72" s="39"/>
      <c r="L72" s="39"/>
      <c r="M72" s="39">
        <v>1</v>
      </c>
      <c r="N72" s="39">
        <v>0</v>
      </c>
      <c r="O72" s="39">
        <v>0</v>
      </c>
      <c r="P72" s="39">
        <v>0</v>
      </c>
      <c r="Q72" s="39">
        <v>20</v>
      </c>
      <c r="R72" s="39">
        <v>50</v>
      </c>
      <c r="S72" s="39">
        <v>30</v>
      </c>
      <c r="T72" s="39">
        <v>0</v>
      </c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</row>
    <row r="73" spans="1:35" x14ac:dyDescent="0.25">
      <c r="A73" s="39">
        <v>3</v>
      </c>
      <c r="B73" s="39">
        <v>73</v>
      </c>
      <c r="C73" s="39" t="s">
        <v>208</v>
      </c>
      <c r="D73" s="39" t="s">
        <v>137</v>
      </c>
      <c r="E73" s="39">
        <v>2.2999999999999998</v>
      </c>
      <c r="F73" s="39"/>
      <c r="G73" s="39">
        <v>0.4</v>
      </c>
      <c r="H73" s="39" t="s">
        <v>128</v>
      </c>
      <c r="I73" s="39">
        <v>157</v>
      </c>
      <c r="J73" s="39">
        <v>12</v>
      </c>
      <c r="K73" s="39">
        <v>1</v>
      </c>
      <c r="L73" s="39"/>
      <c r="M73" s="39">
        <v>2</v>
      </c>
      <c r="N73" s="39">
        <v>0</v>
      </c>
      <c r="O73" s="39">
        <v>25</v>
      </c>
      <c r="P73" s="39">
        <v>20</v>
      </c>
      <c r="Q73" s="39">
        <v>30</v>
      </c>
      <c r="R73" s="39">
        <v>50</v>
      </c>
      <c r="S73" s="39">
        <v>0</v>
      </c>
      <c r="T73" s="39">
        <v>0</v>
      </c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</row>
    <row r="74" spans="1:35" x14ac:dyDescent="0.25">
      <c r="A74" s="39">
        <v>3</v>
      </c>
      <c r="B74" s="39">
        <v>74</v>
      </c>
      <c r="C74" s="39" t="s">
        <v>209</v>
      </c>
      <c r="D74" s="39" t="s">
        <v>127</v>
      </c>
      <c r="E74" s="39">
        <v>1.9</v>
      </c>
      <c r="F74" s="39"/>
      <c r="G74" s="39">
        <v>0.6</v>
      </c>
      <c r="H74" s="39" t="s">
        <v>128</v>
      </c>
      <c r="I74" s="39">
        <v>286</v>
      </c>
      <c r="J74" s="39">
        <v>46</v>
      </c>
      <c r="K74" s="39"/>
      <c r="L74" s="39"/>
      <c r="M74" s="39"/>
      <c r="N74" s="39">
        <v>0</v>
      </c>
      <c r="O74" s="39">
        <v>85</v>
      </c>
      <c r="P74" s="39">
        <v>10</v>
      </c>
      <c r="Q74" s="39">
        <v>50</v>
      </c>
      <c r="R74" s="39">
        <v>30</v>
      </c>
      <c r="S74" s="39">
        <v>10</v>
      </c>
      <c r="T74" s="39">
        <v>0</v>
      </c>
      <c r="U74" s="39">
        <v>64</v>
      </c>
      <c r="V74" s="39">
        <v>55</v>
      </c>
      <c r="W74" s="39">
        <v>49</v>
      </c>
      <c r="X74" s="39">
        <v>79</v>
      </c>
      <c r="Y74" s="39">
        <v>2.6</v>
      </c>
      <c r="Z74" s="39">
        <v>122</v>
      </c>
      <c r="AA74" s="39">
        <v>2.5</v>
      </c>
      <c r="AB74" s="39">
        <v>2.6</v>
      </c>
      <c r="AC74" s="39">
        <v>2.1</v>
      </c>
      <c r="AD74" s="39" t="s">
        <v>134</v>
      </c>
      <c r="AE74" s="39" t="s">
        <v>132</v>
      </c>
      <c r="AF74" s="39" t="s">
        <v>135</v>
      </c>
      <c r="AG74" s="39" t="s">
        <v>131</v>
      </c>
      <c r="AH74" s="39" t="s">
        <v>132</v>
      </c>
      <c r="AI74" s="39" t="s">
        <v>133</v>
      </c>
    </row>
    <row r="75" spans="1:35" x14ac:dyDescent="0.25">
      <c r="A75" s="39">
        <v>3</v>
      </c>
      <c r="B75" s="39">
        <v>75</v>
      </c>
      <c r="C75" s="39" t="s">
        <v>207</v>
      </c>
      <c r="D75" s="39" t="s">
        <v>123</v>
      </c>
      <c r="E75" s="39">
        <v>1.6</v>
      </c>
      <c r="F75" s="39">
        <v>0.7</v>
      </c>
      <c r="G75" s="39"/>
      <c r="H75" s="39"/>
      <c r="I75" s="39">
        <v>238</v>
      </c>
      <c r="J75" s="39">
        <v>67</v>
      </c>
      <c r="K75" s="39"/>
      <c r="L75" s="39"/>
      <c r="M75" s="39">
        <v>4</v>
      </c>
      <c r="N75" s="39">
        <v>0</v>
      </c>
      <c r="O75" s="39">
        <v>5</v>
      </c>
      <c r="P75" s="39">
        <v>10</v>
      </c>
      <c r="Q75" s="39">
        <v>40</v>
      </c>
      <c r="R75" s="39">
        <v>40</v>
      </c>
      <c r="S75" s="39">
        <v>20</v>
      </c>
      <c r="T75" s="39">
        <v>0</v>
      </c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</row>
    <row r="76" spans="1:35" x14ac:dyDescent="0.25">
      <c r="A76" s="39">
        <v>3</v>
      </c>
      <c r="B76" s="39">
        <v>76</v>
      </c>
      <c r="C76" s="39" t="s">
        <v>210</v>
      </c>
      <c r="D76" s="39" t="s">
        <v>151</v>
      </c>
      <c r="E76" s="39">
        <v>1.6</v>
      </c>
      <c r="F76" s="39">
        <v>0.85</v>
      </c>
      <c r="G76" s="39"/>
      <c r="H76" s="39"/>
      <c r="I76" s="39">
        <v>384</v>
      </c>
      <c r="J76" s="39">
        <v>48</v>
      </c>
      <c r="K76" s="39"/>
      <c r="L76" s="39"/>
      <c r="M76" s="39">
        <v>2</v>
      </c>
      <c r="N76" s="39">
        <v>0</v>
      </c>
      <c r="O76" s="39">
        <v>0</v>
      </c>
      <c r="P76" s="39">
        <v>10</v>
      </c>
      <c r="Q76" s="39">
        <v>30</v>
      </c>
      <c r="R76" s="39">
        <v>50</v>
      </c>
      <c r="S76" s="39">
        <v>10</v>
      </c>
      <c r="T76" s="39">
        <v>0</v>
      </c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</row>
    <row r="77" spans="1:35" x14ac:dyDescent="0.25">
      <c r="A77" s="39">
        <v>3</v>
      </c>
      <c r="B77" s="39">
        <v>77</v>
      </c>
      <c r="C77" s="39" t="s">
        <v>211</v>
      </c>
      <c r="D77" s="39" t="s">
        <v>123</v>
      </c>
      <c r="E77" s="39">
        <v>1.7</v>
      </c>
      <c r="F77" s="39">
        <v>0.8</v>
      </c>
      <c r="G77" s="39"/>
      <c r="H77" s="39"/>
      <c r="I77" s="39">
        <v>499</v>
      </c>
      <c r="J77" s="39">
        <v>56</v>
      </c>
      <c r="K77" s="39"/>
      <c r="L77" s="39"/>
      <c r="M77" s="39">
        <v>8</v>
      </c>
      <c r="N77" s="39">
        <v>0</v>
      </c>
      <c r="O77" s="39">
        <v>0</v>
      </c>
      <c r="P77" s="39">
        <v>10</v>
      </c>
      <c r="Q77" s="39">
        <v>30</v>
      </c>
      <c r="R77" s="39">
        <v>50</v>
      </c>
      <c r="S77" s="39">
        <v>10</v>
      </c>
      <c r="T77" s="39">
        <v>0</v>
      </c>
      <c r="U77" s="39">
        <v>44.5</v>
      </c>
      <c r="V77" s="39">
        <v>51.5</v>
      </c>
      <c r="W77" s="39">
        <v>58</v>
      </c>
      <c r="X77" s="39">
        <v>65</v>
      </c>
      <c r="Y77" s="39">
        <v>2.6</v>
      </c>
      <c r="Z77" s="39">
        <v>93</v>
      </c>
      <c r="AA77" s="39">
        <v>2.6</v>
      </c>
      <c r="AB77" s="39">
        <v>2</v>
      </c>
      <c r="AC77" s="39">
        <v>1.3</v>
      </c>
      <c r="AD77" s="39" t="s">
        <v>131</v>
      </c>
      <c r="AE77" s="39" t="s">
        <v>132</v>
      </c>
      <c r="AF77" s="39" t="s">
        <v>135</v>
      </c>
      <c r="AG77" s="39" t="s">
        <v>131</v>
      </c>
      <c r="AH77" s="39" t="s">
        <v>133</v>
      </c>
      <c r="AI77" s="39" t="s">
        <v>135</v>
      </c>
    </row>
    <row r="78" spans="1:35" x14ac:dyDescent="0.25">
      <c r="A78" s="39">
        <v>3</v>
      </c>
      <c r="B78" s="39">
        <v>78</v>
      </c>
      <c r="C78" s="39" t="s">
        <v>212</v>
      </c>
      <c r="D78" s="39" t="s">
        <v>151</v>
      </c>
      <c r="E78" s="39">
        <v>1.6</v>
      </c>
      <c r="F78" s="39">
        <v>0.9</v>
      </c>
      <c r="G78" s="39"/>
      <c r="H78" s="39"/>
      <c r="I78" s="39">
        <v>276</v>
      </c>
      <c r="J78" s="39">
        <v>63</v>
      </c>
      <c r="K78" s="39"/>
      <c r="L78" s="39"/>
      <c r="M78" s="39">
        <v>1</v>
      </c>
      <c r="N78" s="39">
        <v>0</v>
      </c>
      <c r="O78" s="39">
        <v>10</v>
      </c>
      <c r="P78" s="39">
        <v>10</v>
      </c>
      <c r="Q78" s="39">
        <v>40</v>
      </c>
      <c r="R78" s="39">
        <v>40</v>
      </c>
      <c r="S78" s="39">
        <v>10</v>
      </c>
      <c r="T78" s="39">
        <v>0</v>
      </c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</row>
    <row r="79" spans="1:35" x14ac:dyDescent="0.25">
      <c r="A79" s="39">
        <v>3</v>
      </c>
      <c r="B79" s="39">
        <v>79</v>
      </c>
      <c r="C79" s="39" t="s">
        <v>213</v>
      </c>
      <c r="D79" s="39" t="s">
        <v>127</v>
      </c>
      <c r="E79" s="39">
        <v>2.4</v>
      </c>
      <c r="F79" s="39"/>
      <c r="G79" s="39">
        <v>0.9</v>
      </c>
      <c r="H79" s="39" t="s">
        <v>128</v>
      </c>
      <c r="I79" s="39">
        <v>226</v>
      </c>
      <c r="J79" s="39">
        <v>45</v>
      </c>
      <c r="K79" s="39"/>
      <c r="L79" s="39"/>
      <c r="M79" s="39">
        <v>2</v>
      </c>
      <c r="N79" s="39">
        <v>0</v>
      </c>
      <c r="O79" s="39">
        <v>5</v>
      </c>
      <c r="P79" s="39">
        <v>10</v>
      </c>
      <c r="Q79" s="39">
        <v>40</v>
      </c>
      <c r="R79" s="39">
        <v>50</v>
      </c>
      <c r="S79" s="39">
        <v>10</v>
      </c>
      <c r="T79" s="39">
        <v>0</v>
      </c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</row>
    <row r="80" spans="1:35" x14ac:dyDescent="0.25">
      <c r="A80" s="39">
        <v>3</v>
      </c>
      <c r="B80" s="39">
        <v>80</v>
      </c>
      <c r="C80" s="39" t="s">
        <v>214</v>
      </c>
      <c r="D80" s="39" t="s">
        <v>123</v>
      </c>
      <c r="E80" s="39">
        <v>1.2</v>
      </c>
      <c r="F80" s="39">
        <v>0.6</v>
      </c>
      <c r="G80" s="39"/>
      <c r="H80" s="39"/>
      <c r="I80" s="39">
        <v>69</v>
      </c>
      <c r="J80" s="39">
        <v>59</v>
      </c>
      <c r="K80" s="39"/>
      <c r="L80" s="39"/>
      <c r="M80" s="39">
        <v>1</v>
      </c>
      <c r="N80" s="39">
        <v>0</v>
      </c>
      <c r="O80" s="39">
        <v>10</v>
      </c>
      <c r="P80" s="39">
        <v>0</v>
      </c>
      <c r="Q80" s="39">
        <v>20</v>
      </c>
      <c r="R80" s="39">
        <v>60</v>
      </c>
      <c r="S80" s="39">
        <v>20</v>
      </c>
      <c r="T80" s="39">
        <v>0</v>
      </c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</row>
    <row r="81" spans="1:35" x14ac:dyDescent="0.25">
      <c r="A81" s="39">
        <v>3</v>
      </c>
      <c r="B81" s="39">
        <v>81</v>
      </c>
      <c r="C81" s="39" t="s">
        <v>215</v>
      </c>
      <c r="D81" s="39" t="s">
        <v>127</v>
      </c>
      <c r="E81" s="39">
        <v>1.9</v>
      </c>
      <c r="F81" s="39"/>
      <c r="G81" s="39">
        <v>0.9</v>
      </c>
      <c r="H81" s="39" t="s">
        <v>128</v>
      </c>
      <c r="I81" s="39">
        <v>140</v>
      </c>
      <c r="J81" s="39">
        <v>53</v>
      </c>
      <c r="K81" s="39"/>
      <c r="L81" s="39"/>
      <c r="M81" s="39"/>
      <c r="N81" s="39">
        <v>0</v>
      </c>
      <c r="O81" s="39">
        <v>80</v>
      </c>
      <c r="P81" s="39">
        <v>10</v>
      </c>
      <c r="Q81" s="39">
        <v>20</v>
      </c>
      <c r="R81" s="39">
        <v>50</v>
      </c>
      <c r="S81" s="39">
        <v>20</v>
      </c>
      <c r="T81" s="39"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</row>
    <row r="82" spans="1:35" x14ac:dyDescent="0.25">
      <c r="A82" s="39">
        <v>3</v>
      </c>
      <c r="B82" s="39">
        <v>82</v>
      </c>
      <c r="C82" s="39" t="s">
        <v>216</v>
      </c>
      <c r="D82" s="39" t="s">
        <v>123</v>
      </c>
      <c r="E82" s="39">
        <v>1.3</v>
      </c>
      <c r="F82" s="39">
        <v>0.8</v>
      </c>
      <c r="G82" s="39"/>
      <c r="H82" s="39"/>
      <c r="I82" s="39">
        <v>260</v>
      </c>
      <c r="J82" s="39">
        <v>60</v>
      </c>
      <c r="K82" s="39"/>
      <c r="L82" s="39"/>
      <c r="M82" s="39">
        <v>4</v>
      </c>
      <c r="N82" s="39">
        <v>0</v>
      </c>
      <c r="O82" s="39">
        <v>0</v>
      </c>
      <c r="P82" s="39">
        <v>0</v>
      </c>
      <c r="Q82" s="39">
        <v>30</v>
      </c>
      <c r="R82" s="39">
        <v>50</v>
      </c>
      <c r="S82" s="39">
        <v>20</v>
      </c>
      <c r="T82" s="39"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</row>
    <row r="83" spans="1:35" x14ac:dyDescent="0.25">
      <c r="A83" s="39">
        <v>3</v>
      </c>
      <c r="B83" s="39">
        <v>83</v>
      </c>
      <c r="C83" s="39" t="s">
        <v>217</v>
      </c>
      <c r="D83" s="39" t="s">
        <v>127</v>
      </c>
      <c r="E83" s="39">
        <v>5</v>
      </c>
      <c r="F83" s="39"/>
      <c r="G83" s="39">
        <v>1</v>
      </c>
      <c r="H83" s="39" t="s">
        <v>185</v>
      </c>
      <c r="I83" s="39">
        <v>134</v>
      </c>
      <c r="J83" s="39">
        <v>53</v>
      </c>
      <c r="K83" s="39"/>
      <c r="L83" s="39"/>
      <c r="M83" s="39">
        <v>1</v>
      </c>
      <c r="N83" s="39">
        <v>0</v>
      </c>
      <c r="O83" s="39">
        <v>0</v>
      </c>
      <c r="P83" s="39">
        <v>10</v>
      </c>
      <c r="Q83" s="39">
        <v>10</v>
      </c>
      <c r="R83" s="39">
        <v>50</v>
      </c>
      <c r="S83" s="39">
        <v>20</v>
      </c>
      <c r="T83" s="39">
        <v>10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</row>
    <row r="84" spans="1:35" x14ac:dyDescent="0.25">
      <c r="A84" s="39">
        <v>3</v>
      </c>
      <c r="B84" s="39">
        <v>84</v>
      </c>
      <c r="C84" s="39" t="s">
        <v>218</v>
      </c>
      <c r="D84" s="39" t="s">
        <v>123</v>
      </c>
      <c r="E84" s="39">
        <v>1.2</v>
      </c>
      <c r="F84" s="39">
        <v>0.7</v>
      </c>
      <c r="G84" s="39"/>
      <c r="H84" s="39"/>
      <c r="I84" s="39">
        <v>144</v>
      </c>
      <c r="J84" s="39">
        <v>56</v>
      </c>
      <c r="K84" s="39"/>
      <c r="L84" s="39"/>
      <c r="M84" s="39"/>
      <c r="N84" s="39">
        <v>0</v>
      </c>
      <c r="O84" s="39">
        <v>0</v>
      </c>
      <c r="P84" s="39">
        <v>0</v>
      </c>
      <c r="Q84" s="39">
        <v>20</v>
      </c>
      <c r="R84" s="39">
        <v>60</v>
      </c>
      <c r="S84" s="39">
        <v>20</v>
      </c>
      <c r="T84" s="39">
        <v>0</v>
      </c>
      <c r="U84" s="39">
        <v>54.5</v>
      </c>
      <c r="V84" s="39">
        <v>46</v>
      </c>
      <c r="W84" s="39">
        <v>54</v>
      </c>
      <c r="X84" s="39">
        <v>64</v>
      </c>
      <c r="Y84" s="39">
        <v>2.2999999999999998</v>
      </c>
      <c r="Z84" s="39">
        <v>89</v>
      </c>
      <c r="AA84" s="39">
        <v>2.2000000000000002</v>
      </c>
      <c r="AB84" s="39">
        <v>2.2999999999999998</v>
      </c>
      <c r="AC84" s="39">
        <v>1.9</v>
      </c>
      <c r="AD84" s="39" t="s">
        <v>131</v>
      </c>
      <c r="AE84" s="39" t="s">
        <v>132</v>
      </c>
      <c r="AF84" s="39" t="s">
        <v>135</v>
      </c>
      <c r="AG84" s="39" t="s">
        <v>134</v>
      </c>
      <c r="AH84" s="39" t="s">
        <v>132</v>
      </c>
      <c r="AI84" s="39" t="s">
        <v>219</v>
      </c>
    </row>
    <row r="85" spans="1:35" x14ac:dyDescent="0.25">
      <c r="A85" s="39">
        <v>3</v>
      </c>
      <c r="B85" s="39">
        <v>85</v>
      </c>
      <c r="C85" s="39" t="s">
        <v>220</v>
      </c>
      <c r="D85" s="39" t="s">
        <v>151</v>
      </c>
      <c r="E85" s="39">
        <v>1.9</v>
      </c>
      <c r="F85" s="39">
        <v>1.1000000000000001</v>
      </c>
      <c r="G85" s="39"/>
      <c r="H85" s="39"/>
      <c r="I85" s="39">
        <v>265</v>
      </c>
      <c r="J85" s="39">
        <v>47</v>
      </c>
      <c r="K85" s="39"/>
      <c r="L85" s="39">
        <v>1</v>
      </c>
      <c r="M85" s="39"/>
      <c r="N85" s="39">
        <v>0</v>
      </c>
      <c r="O85" s="39">
        <v>0</v>
      </c>
      <c r="P85" s="39">
        <v>10</v>
      </c>
      <c r="Q85" s="39">
        <v>20</v>
      </c>
      <c r="R85" s="39">
        <v>50</v>
      </c>
      <c r="S85" s="39">
        <v>20</v>
      </c>
      <c r="T85" s="39"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</row>
    <row r="86" spans="1:35" x14ac:dyDescent="0.25">
      <c r="A86" s="39">
        <v>3</v>
      </c>
      <c r="B86" s="39">
        <v>86</v>
      </c>
      <c r="C86" s="39" t="s">
        <v>221</v>
      </c>
      <c r="D86" s="39" t="s">
        <v>123</v>
      </c>
      <c r="E86" s="39">
        <v>1.3</v>
      </c>
      <c r="F86" s="39">
        <v>0.9</v>
      </c>
      <c r="G86" s="39"/>
      <c r="H86" s="39"/>
      <c r="I86" s="39">
        <v>72</v>
      </c>
      <c r="J86" s="39">
        <v>49</v>
      </c>
      <c r="K86" s="39"/>
      <c r="L86" s="39"/>
      <c r="M86" s="39">
        <v>1</v>
      </c>
      <c r="N86" s="39">
        <v>0</v>
      </c>
      <c r="O86" s="39">
        <v>0</v>
      </c>
      <c r="P86" s="39">
        <v>10</v>
      </c>
      <c r="Q86" s="39">
        <v>20</v>
      </c>
      <c r="R86" s="39">
        <v>40</v>
      </c>
      <c r="S86" s="39">
        <v>30</v>
      </c>
      <c r="T86" s="39"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</row>
    <row r="87" spans="1:35" x14ac:dyDescent="0.25">
      <c r="A87" s="39">
        <v>3</v>
      </c>
      <c r="B87" s="39">
        <v>87</v>
      </c>
      <c r="C87" s="39" t="s">
        <v>222</v>
      </c>
      <c r="D87" s="39" t="s">
        <v>127</v>
      </c>
      <c r="E87" s="39">
        <v>5.5</v>
      </c>
      <c r="F87" s="39"/>
      <c r="G87" s="39">
        <v>1</v>
      </c>
      <c r="H87" s="39" t="s">
        <v>185</v>
      </c>
      <c r="I87" s="39">
        <v>180</v>
      </c>
      <c r="J87" s="39">
        <v>47</v>
      </c>
      <c r="K87" s="39"/>
      <c r="L87" s="39"/>
      <c r="M87" s="39"/>
      <c r="N87" s="39">
        <v>0</v>
      </c>
      <c r="O87" s="39">
        <v>0</v>
      </c>
      <c r="P87" s="39">
        <v>20</v>
      </c>
      <c r="Q87" s="39">
        <v>30</v>
      </c>
      <c r="R87" s="39">
        <v>20</v>
      </c>
      <c r="S87" s="39">
        <v>10</v>
      </c>
      <c r="T87" s="39">
        <v>20</v>
      </c>
      <c r="U87" s="39">
        <v>42</v>
      </c>
      <c r="V87" s="39">
        <v>47</v>
      </c>
      <c r="W87" s="39">
        <v>42</v>
      </c>
      <c r="X87" s="39">
        <v>56</v>
      </c>
      <c r="Y87" s="39">
        <v>4.7</v>
      </c>
      <c r="Z87" s="39">
        <v>141</v>
      </c>
      <c r="AA87" s="39">
        <v>2.8</v>
      </c>
      <c r="AB87" s="39">
        <v>2</v>
      </c>
      <c r="AC87" s="39">
        <v>2.2000000000000002</v>
      </c>
      <c r="AD87" s="39" t="s">
        <v>131</v>
      </c>
      <c r="AE87" s="39" t="s">
        <v>132</v>
      </c>
      <c r="AF87" s="39" t="s">
        <v>168</v>
      </c>
      <c r="AG87" s="39" t="s">
        <v>134</v>
      </c>
      <c r="AH87" s="39" t="s">
        <v>132</v>
      </c>
      <c r="AI87" s="39" t="s">
        <v>135</v>
      </c>
    </row>
    <row r="88" spans="1:35" x14ac:dyDescent="0.25">
      <c r="A88" s="39">
        <v>3</v>
      </c>
      <c r="B88" s="39">
        <v>88</v>
      </c>
      <c r="C88" s="39" t="s">
        <v>223</v>
      </c>
      <c r="D88" s="39" t="s">
        <v>123</v>
      </c>
      <c r="E88" s="39">
        <v>1.2</v>
      </c>
      <c r="F88" s="39">
        <v>0.6</v>
      </c>
      <c r="G88" s="39"/>
      <c r="H88" s="39"/>
      <c r="I88" s="39">
        <v>78</v>
      </c>
      <c r="J88" s="39">
        <v>59</v>
      </c>
      <c r="K88" s="39"/>
      <c r="L88" s="39"/>
      <c r="M88" s="39"/>
      <c r="N88" s="39">
        <v>0</v>
      </c>
      <c r="O88" s="39">
        <v>0</v>
      </c>
      <c r="P88" s="39">
        <v>0</v>
      </c>
      <c r="Q88" s="39">
        <v>10</v>
      </c>
      <c r="R88" s="39">
        <v>60</v>
      </c>
      <c r="S88" s="39">
        <v>30</v>
      </c>
      <c r="T88" s="39"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</row>
    <row r="89" spans="1:35" x14ac:dyDescent="0.25">
      <c r="A89" s="39">
        <v>3</v>
      </c>
      <c r="B89" s="39">
        <v>89</v>
      </c>
      <c r="C89" s="39" t="s">
        <v>224</v>
      </c>
      <c r="D89" s="39" t="s">
        <v>127</v>
      </c>
      <c r="E89" s="39">
        <v>2.2000000000000002</v>
      </c>
      <c r="F89" s="39"/>
      <c r="G89" s="39">
        <v>0.8</v>
      </c>
      <c r="H89" s="39" t="s">
        <v>128</v>
      </c>
      <c r="I89" s="39">
        <v>126</v>
      </c>
      <c r="J89" s="39">
        <v>45</v>
      </c>
      <c r="K89" s="39"/>
      <c r="L89" s="39"/>
      <c r="M89" s="39"/>
      <c r="N89" s="39">
        <v>0</v>
      </c>
      <c r="O89" s="39">
        <v>0</v>
      </c>
      <c r="P89" s="39">
        <v>10</v>
      </c>
      <c r="Q89" s="39">
        <v>30</v>
      </c>
      <c r="R89" s="39">
        <v>50</v>
      </c>
      <c r="S89" s="39">
        <v>10</v>
      </c>
      <c r="T89" s="39"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</row>
    <row r="90" spans="1:35" x14ac:dyDescent="0.25">
      <c r="A90" s="39">
        <v>3</v>
      </c>
      <c r="B90" s="39">
        <v>90</v>
      </c>
      <c r="C90" s="39" t="s">
        <v>225</v>
      </c>
      <c r="D90" s="39" t="s">
        <v>123</v>
      </c>
      <c r="E90" s="39">
        <v>1.4</v>
      </c>
      <c r="F90" s="39">
        <v>0.8</v>
      </c>
      <c r="G90" s="39"/>
      <c r="H90" s="39"/>
      <c r="I90" s="39">
        <v>84</v>
      </c>
      <c r="J90" s="39">
        <v>64</v>
      </c>
      <c r="K90" s="39"/>
      <c r="L90" s="39"/>
      <c r="M90" s="39"/>
      <c r="N90" s="39">
        <v>0</v>
      </c>
      <c r="O90" s="39">
        <v>0</v>
      </c>
      <c r="P90" s="39">
        <v>0</v>
      </c>
      <c r="Q90" s="39">
        <v>10</v>
      </c>
      <c r="R90" s="39">
        <v>70</v>
      </c>
      <c r="S90" s="39">
        <v>20</v>
      </c>
      <c r="T90" s="39">
        <v>0</v>
      </c>
      <c r="U90" s="39">
        <v>56.5</v>
      </c>
      <c r="V90" s="39">
        <v>58</v>
      </c>
      <c r="W90" s="39">
        <v>58.3</v>
      </c>
      <c r="X90" s="39">
        <v>73</v>
      </c>
      <c r="Y90" s="39">
        <v>3.5</v>
      </c>
      <c r="Z90" s="39">
        <v>136</v>
      </c>
      <c r="AA90" s="39">
        <v>3.5</v>
      </c>
      <c r="AB90" s="39">
        <v>2.6</v>
      </c>
      <c r="AC90" s="39">
        <v>2.4</v>
      </c>
      <c r="AD90" s="39" t="s">
        <v>131</v>
      </c>
      <c r="AE90" s="39" t="s">
        <v>132</v>
      </c>
      <c r="AF90" s="39" t="s">
        <v>135</v>
      </c>
      <c r="AG90" s="39" t="s">
        <v>131</v>
      </c>
      <c r="AH90" s="39" t="s">
        <v>132</v>
      </c>
      <c r="AI90" s="39" t="s">
        <v>168</v>
      </c>
    </row>
    <row r="91" spans="1:35" x14ac:dyDescent="0.25">
      <c r="A91" s="39">
        <v>3</v>
      </c>
      <c r="B91" s="39">
        <v>91</v>
      </c>
      <c r="C91" s="39" t="s">
        <v>226</v>
      </c>
      <c r="D91" s="39" t="s">
        <v>127</v>
      </c>
      <c r="E91" s="39">
        <v>3.9</v>
      </c>
      <c r="F91" s="39"/>
      <c r="G91" s="39">
        <v>0.8</v>
      </c>
      <c r="H91" s="39" t="s">
        <v>128</v>
      </c>
      <c r="I91" s="39">
        <v>252</v>
      </c>
      <c r="J91" s="39">
        <v>45</v>
      </c>
      <c r="K91" s="39"/>
      <c r="L91" s="39"/>
      <c r="M91" s="39"/>
      <c r="N91" s="39">
        <v>0</v>
      </c>
      <c r="O91" s="39">
        <v>0</v>
      </c>
      <c r="P91" s="39">
        <v>10</v>
      </c>
      <c r="Q91" s="39">
        <v>20</v>
      </c>
      <c r="R91" s="39">
        <v>40</v>
      </c>
      <c r="S91" s="39">
        <v>30</v>
      </c>
      <c r="T91" s="39"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</row>
    <row r="92" spans="1:35" x14ac:dyDescent="0.25">
      <c r="A92" s="39">
        <v>3</v>
      </c>
      <c r="B92" s="39">
        <v>92</v>
      </c>
      <c r="C92" s="39" t="s">
        <v>227</v>
      </c>
      <c r="D92" s="39" t="s">
        <v>123</v>
      </c>
      <c r="E92" s="39">
        <v>1.5</v>
      </c>
      <c r="F92" s="39">
        <v>1</v>
      </c>
      <c r="G92" s="39"/>
      <c r="H92" s="39"/>
      <c r="I92" s="39">
        <v>317</v>
      </c>
      <c r="J92" s="39">
        <v>46</v>
      </c>
      <c r="K92" s="39"/>
      <c r="L92" s="39"/>
      <c r="M92" s="39">
        <v>2</v>
      </c>
      <c r="N92" s="39">
        <v>10</v>
      </c>
      <c r="O92" s="39">
        <v>0</v>
      </c>
      <c r="P92" s="39">
        <v>10</v>
      </c>
      <c r="Q92" s="39">
        <v>20</v>
      </c>
      <c r="R92" s="39">
        <v>40</v>
      </c>
      <c r="S92" s="39">
        <v>30</v>
      </c>
      <c r="T92" s="39"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</row>
    <row r="93" spans="1:35" x14ac:dyDescent="0.25">
      <c r="A93" s="39">
        <v>3</v>
      </c>
      <c r="B93" s="39">
        <v>93</v>
      </c>
      <c r="C93" s="39" t="s">
        <v>228</v>
      </c>
      <c r="D93" s="39" t="s">
        <v>127</v>
      </c>
      <c r="E93" s="39">
        <v>2.1</v>
      </c>
      <c r="F93" s="39"/>
      <c r="G93" s="39">
        <v>0.9</v>
      </c>
      <c r="H93" s="39" t="s">
        <v>128</v>
      </c>
      <c r="I93" s="39">
        <v>96</v>
      </c>
      <c r="J93" s="39">
        <v>43</v>
      </c>
      <c r="K93" s="39"/>
      <c r="L93" s="39"/>
      <c r="M93" s="39"/>
      <c r="N93" s="39">
        <v>0</v>
      </c>
      <c r="O93" s="39">
        <v>0</v>
      </c>
      <c r="P93" s="39">
        <v>10</v>
      </c>
      <c r="Q93" s="39">
        <v>10</v>
      </c>
      <c r="R93" s="39">
        <v>60</v>
      </c>
      <c r="S93" s="39">
        <v>20</v>
      </c>
      <c r="T93" s="39"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</row>
    <row r="94" spans="1:35" x14ac:dyDescent="0.25">
      <c r="A94" s="39">
        <v>3</v>
      </c>
      <c r="B94" s="39">
        <v>94</v>
      </c>
      <c r="C94" s="39" t="s">
        <v>229</v>
      </c>
      <c r="D94" s="39" t="s">
        <v>123</v>
      </c>
      <c r="E94" s="39">
        <v>1.2</v>
      </c>
      <c r="F94" s="39">
        <v>0.8</v>
      </c>
      <c r="G94" s="39"/>
      <c r="H94" s="39"/>
      <c r="I94" s="39">
        <v>132</v>
      </c>
      <c r="J94" s="39">
        <v>47</v>
      </c>
      <c r="K94" s="39"/>
      <c r="L94" s="39"/>
      <c r="M94" s="39">
        <v>2</v>
      </c>
      <c r="N94" s="39">
        <v>0</v>
      </c>
      <c r="O94" s="39">
        <v>0</v>
      </c>
      <c r="P94" s="39">
        <v>0</v>
      </c>
      <c r="Q94" s="39">
        <v>20</v>
      </c>
      <c r="R94" s="39">
        <v>60</v>
      </c>
      <c r="S94" s="39">
        <v>20</v>
      </c>
      <c r="T94" s="39"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</row>
    <row r="95" spans="1:35" x14ac:dyDescent="0.25">
      <c r="A95" s="39">
        <v>3</v>
      </c>
      <c r="B95" s="39">
        <v>95</v>
      </c>
      <c r="C95" s="39" t="s">
        <v>230</v>
      </c>
      <c r="D95" s="39" t="s">
        <v>127</v>
      </c>
      <c r="E95" s="39">
        <v>4.0999999999999996</v>
      </c>
      <c r="F95" s="39"/>
      <c r="G95" s="39">
        <v>0.9</v>
      </c>
      <c r="H95" s="39" t="s">
        <v>145</v>
      </c>
      <c r="I95" s="39">
        <v>126</v>
      </c>
      <c r="J95" s="39">
        <v>42</v>
      </c>
      <c r="K95" s="39"/>
      <c r="L95" s="39"/>
      <c r="M95" s="39">
        <v>1</v>
      </c>
      <c r="N95" s="39">
        <v>0</v>
      </c>
      <c r="O95" s="39">
        <v>0</v>
      </c>
      <c r="P95" s="39">
        <v>10</v>
      </c>
      <c r="Q95" s="39">
        <v>20</v>
      </c>
      <c r="R95" s="39">
        <v>50</v>
      </c>
      <c r="S95" s="39">
        <v>20</v>
      </c>
      <c r="T95" s="39"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</row>
    <row r="96" spans="1:35" x14ac:dyDescent="0.25">
      <c r="A96" s="39">
        <v>3</v>
      </c>
      <c r="B96" s="39">
        <v>96</v>
      </c>
      <c r="C96" s="39" t="s">
        <v>231</v>
      </c>
      <c r="D96" s="39" t="s">
        <v>123</v>
      </c>
      <c r="E96" s="39">
        <v>2.2000000000000002</v>
      </c>
      <c r="F96" s="39">
        <v>0.9</v>
      </c>
      <c r="G96" s="39"/>
      <c r="H96" s="39"/>
      <c r="I96" s="39">
        <v>315</v>
      </c>
      <c r="J96" s="39">
        <v>65</v>
      </c>
      <c r="K96" s="39"/>
      <c r="L96" s="39"/>
      <c r="M96" s="39">
        <v>2</v>
      </c>
      <c r="N96" s="39">
        <v>0</v>
      </c>
      <c r="O96" s="39">
        <v>0</v>
      </c>
      <c r="P96" s="39">
        <v>10</v>
      </c>
      <c r="Q96" s="39">
        <v>10</v>
      </c>
      <c r="R96" s="39">
        <v>40</v>
      </c>
      <c r="S96" s="39">
        <v>20</v>
      </c>
      <c r="T96" s="39">
        <v>20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</row>
    <row r="97" spans="1:35" x14ac:dyDescent="0.25">
      <c r="A97" s="39">
        <v>3</v>
      </c>
      <c r="B97" s="39">
        <v>97</v>
      </c>
      <c r="C97" s="39" t="s">
        <v>232</v>
      </c>
      <c r="D97" s="39" t="s">
        <v>127</v>
      </c>
      <c r="E97" s="39">
        <v>4.0999999999999996</v>
      </c>
      <c r="F97" s="39"/>
      <c r="G97" s="39">
        <v>0.7</v>
      </c>
      <c r="H97" s="39" t="s">
        <v>185</v>
      </c>
      <c r="I97" s="39">
        <v>108</v>
      </c>
      <c r="J97" s="39">
        <v>64</v>
      </c>
      <c r="K97" s="39"/>
      <c r="L97" s="39"/>
      <c r="M97" s="39">
        <v>2</v>
      </c>
      <c r="N97" s="39">
        <v>0</v>
      </c>
      <c r="O97" s="39">
        <v>20</v>
      </c>
      <c r="P97" s="39">
        <v>10</v>
      </c>
      <c r="Q97" s="39">
        <v>20</v>
      </c>
      <c r="R97" s="39">
        <v>20</v>
      </c>
      <c r="S97" s="39">
        <v>10</v>
      </c>
      <c r="T97" s="39">
        <v>40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</row>
    <row r="98" spans="1:35" x14ac:dyDescent="0.25">
      <c r="A98" s="39">
        <v>3</v>
      </c>
      <c r="B98" s="39">
        <v>98</v>
      </c>
      <c r="C98" s="39" t="s">
        <v>233</v>
      </c>
      <c r="D98" s="39" t="s">
        <v>123</v>
      </c>
      <c r="E98" s="39">
        <v>1.3</v>
      </c>
      <c r="F98" s="39">
        <v>0.7</v>
      </c>
      <c r="G98" s="39"/>
      <c r="H98" s="39"/>
      <c r="I98" s="39">
        <v>108</v>
      </c>
      <c r="J98" s="39">
        <v>67</v>
      </c>
      <c r="K98" s="39"/>
      <c r="L98" s="39"/>
      <c r="M98" s="39">
        <v>2</v>
      </c>
      <c r="N98" s="39">
        <v>90</v>
      </c>
      <c r="O98" s="39">
        <v>0</v>
      </c>
      <c r="P98" s="39">
        <v>0</v>
      </c>
      <c r="Q98" s="39">
        <v>10</v>
      </c>
      <c r="R98" s="39">
        <v>70</v>
      </c>
      <c r="S98" s="39">
        <v>10</v>
      </c>
      <c r="T98" s="39">
        <v>0</v>
      </c>
      <c r="U98" s="39">
        <v>48</v>
      </c>
      <c r="V98" s="39">
        <v>60</v>
      </c>
      <c r="W98" s="39">
        <v>74</v>
      </c>
      <c r="X98" s="39">
        <v>84</v>
      </c>
      <c r="Y98" s="39">
        <v>3.8</v>
      </c>
      <c r="Z98" s="39">
        <v>109</v>
      </c>
      <c r="AA98" s="39">
        <v>3.8</v>
      </c>
      <c r="AB98" s="39">
        <v>3.4</v>
      </c>
      <c r="AC98" s="39">
        <v>3.3</v>
      </c>
      <c r="AD98" s="39" t="s">
        <v>134</v>
      </c>
      <c r="AE98" s="39" t="s">
        <v>132</v>
      </c>
      <c r="AF98" s="39" t="s">
        <v>135</v>
      </c>
      <c r="AG98" s="39" t="s">
        <v>134</v>
      </c>
      <c r="AH98" s="39" t="s">
        <v>132</v>
      </c>
      <c r="AI98" s="39" t="s">
        <v>133</v>
      </c>
    </row>
    <row r="99" spans="1:35" x14ac:dyDescent="0.25">
      <c r="A99" s="39">
        <v>3</v>
      </c>
      <c r="B99" s="39">
        <v>99</v>
      </c>
      <c r="C99" s="39" t="s">
        <v>234</v>
      </c>
      <c r="D99" s="39" t="s">
        <v>127</v>
      </c>
      <c r="E99" s="39">
        <v>2</v>
      </c>
      <c r="F99" s="39"/>
      <c r="G99" s="39">
        <v>0.8</v>
      </c>
      <c r="H99" s="39" t="s">
        <v>128</v>
      </c>
      <c r="I99" s="39">
        <v>160</v>
      </c>
      <c r="J99" s="39">
        <v>57</v>
      </c>
      <c r="K99" s="39"/>
      <c r="L99" s="39"/>
      <c r="M99" s="39"/>
      <c r="N99" s="39">
        <v>90</v>
      </c>
      <c r="O99" s="39">
        <v>0</v>
      </c>
      <c r="P99" s="39">
        <v>10</v>
      </c>
      <c r="Q99" s="39">
        <v>40</v>
      </c>
      <c r="R99" s="39">
        <v>40</v>
      </c>
      <c r="S99" s="39">
        <v>10</v>
      </c>
      <c r="T99" s="39"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</row>
    <row r="100" spans="1:35" x14ac:dyDescent="0.25">
      <c r="A100" s="39">
        <v>3</v>
      </c>
      <c r="B100" s="39">
        <v>100</v>
      </c>
      <c r="C100" s="39" t="s">
        <v>235</v>
      </c>
      <c r="D100" s="39" t="s">
        <v>123</v>
      </c>
      <c r="E100" s="39">
        <v>1.2</v>
      </c>
      <c r="F100" s="39">
        <v>0.7</v>
      </c>
      <c r="G100" s="39"/>
      <c r="H100" s="39"/>
      <c r="I100" s="39">
        <v>448</v>
      </c>
      <c r="J100" s="39">
        <v>50</v>
      </c>
      <c r="K100" s="39"/>
      <c r="L100" s="39"/>
      <c r="M100" s="39">
        <v>8</v>
      </c>
      <c r="N100" s="39">
        <v>50</v>
      </c>
      <c r="O100" s="39">
        <v>60</v>
      </c>
      <c r="P100" s="39">
        <v>0</v>
      </c>
      <c r="Q100" s="39">
        <v>20</v>
      </c>
      <c r="R100" s="39">
        <v>50</v>
      </c>
      <c r="S100" s="39">
        <v>20</v>
      </c>
      <c r="T100" s="39">
        <v>10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</row>
    <row r="101" spans="1:35" x14ac:dyDescent="0.25">
      <c r="A101" s="39">
        <v>3</v>
      </c>
      <c r="B101" s="39">
        <v>101</v>
      </c>
      <c r="C101" s="39" t="s">
        <v>149</v>
      </c>
      <c r="D101" s="39" t="s">
        <v>125</v>
      </c>
      <c r="E101" s="39">
        <v>1</v>
      </c>
      <c r="F101" s="39">
        <v>0.4</v>
      </c>
      <c r="G101" s="39"/>
      <c r="H101" s="39"/>
      <c r="I101" s="39">
        <v>33</v>
      </c>
      <c r="J101" s="39">
        <v>25</v>
      </c>
      <c r="K101" s="39"/>
      <c r="L101" s="39"/>
      <c r="M101" s="39">
        <v>5</v>
      </c>
      <c r="N101" s="39">
        <v>0</v>
      </c>
      <c r="O101" s="39">
        <v>0</v>
      </c>
      <c r="P101" s="39">
        <v>0</v>
      </c>
      <c r="Q101" s="39">
        <v>30</v>
      </c>
      <c r="R101" s="39">
        <v>60</v>
      </c>
      <c r="S101" s="39">
        <v>10</v>
      </c>
      <c r="T101" s="39"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</row>
    <row r="102" spans="1:35" x14ac:dyDescent="0.25">
      <c r="A102" s="39">
        <v>3</v>
      </c>
      <c r="B102" s="39">
        <v>102</v>
      </c>
      <c r="C102" s="39" t="s">
        <v>236</v>
      </c>
      <c r="D102" s="39" t="s">
        <v>151</v>
      </c>
      <c r="E102" s="39">
        <v>1.8</v>
      </c>
      <c r="F102" s="39">
        <v>1.1000000000000001</v>
      </c>
      <c r="G102" s="39"/>
      <c r="H102" s="39"/>
      <c r="I102" s="39">
        <v>228</v>
      </c>
      <c r="J102" s="39">
        <v>37</v>
      </c>
      <c r="K102" s="39"/>
      <c r="L102" s="39">
        <v>1</v>
      </c>
      <c r="M102" s="39">
        <v>2</v>
      </c>
      <c r="N102" s="39">
        <v>0</v>
      </c>
      <c r="O102" s="39">
        <v>30</v>
      </c>
      <c r="P102" s="39">
        <v>10</v>
      </c>
      <c r="Q102" s="39">
        <v>40</v>
      </c>
      <c r="R102" s="39">
        <v>40</v>
      </c>
      <c r="S102" s="39">
        <v>10</v>
      </c>
      <c r="T102" s="39"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</row>
    <row r="103" spans="1:35" x14ac:dyDescent="0.25">
      <c r="A103" s="39">
        <v>3</v>
      </c>
      <c r="B103" s="39">
        <v>103</v>
      </c>
      <c r="C103" s="39" t="s">
        <v>237</v>
      </c>
      <c r="D103" s="39" t="s">
        <v>123</v>
      </c>
      <c r="E103" s="39">
        <v>1.3</v>
      </c>
      <c r="F103" s="39">
        <v>0.8</v>
      </c>
      <c r="G103" s="39"/>
      <c r="H103" s="39"/>
      <c r="I103" s="39">
        <v>429</v>
      </c>
      <c r="J103" s="39">
        <v>77</v>
      </c>
      <c r="K103" s="39"/>
      <c r="L103" s="39">
        <v>1</v>
      </c>
      <c r="M103" s="39">
        <v>1</v>
      </c>
      <c r="N103" s="39">
        <v>0</v>
      </c>
      <c r="O103" s="39">
        <v>0</v>
      </c>
      <c r="P103" s="39">
        <v>0</v>
      </c>
      <c r="Q103" s="39">
        <v>10</v>
      </c>
      <c r="R103" s="39">
        <v>50</v>
      </c>
      <c r="S103" s="39">
        <v>40</v>
      </c>
      <c r="T103" s="39">
        <v>0</v>
      </c>
      <c r="U103" s="39">
        <v>78</v>
      </c>
      <c r="V103" s="39">
        <v>76</v>
      </c>
      <c r="W103" s="39">
        <v>66</v>
      </c>
      <c r="X103" s="39">
        <v>86</v>
      </c>
      <c r="Y103" s="39">
        <v>3.4</v>
      </c>
      <c r="Z103" s="39">
        <v>371</v>
      </c>
      <c r="AA103" s="39">
        <v>2.2999999999999998</v>
      </c>
      <c r="AB103" s="39">
        <v>3.4</v>
      </c>
      <c r="AC103" s="39">
        <v>2.8</v>
      </c>
      <c r="AD103" s="39" t="s">
        <v>131</v>
      </c>
      <c r="AE103" s="39" t="s">
        <v>132</v>
      </c>
      <c r="AF103" s="39" t="s">
        <v>133</v>
      </c>
      <c r="AG103" s="39" t="s">
        <v>131</v>
      </c>
      <c r="AH103" s="39" t="s">
        <v>133</v>
      </c>
      <c r="AI103" s="39" t="s">
        <v>132</v>
      </c>
    </row>
    <row r="104" spans="1:35" x14ac:dyDescent="0.25">
      <c r="A104" s="39">
        <v>3</v>
      </c>
      <c r="B104" s="39">
        <v>104</v>
      </c>
      <c r="C104" s="39" t="s">
        <v>238</v>
      </c>
      <c r="D104" s="39" t="s">
        <v>125</v>
      </c>
      <c r="E104" s="39">
        <v>1.1000000000000001</v>
      </c>
      <c r="F104" s="39">
        <v>0.5</v>
      </c>
      <c r="G104" s="39"/>
      <c r="H104" s="39"/>
      <c r="I104" s="39">
        <v>414</v>
      </c>
      <c r="J104" s="39">
        <v>37</v>
      </c>
      <c r="K104" s="39"/>
      <c r="L104" s="39">
        <v>1</v>
      </c>
      <c r="M104" s="39">
        <v>3</v>
      </c>
      <c r="N104" s="39">
        <v>0</v>
      </c>
      <c r="O104" s="39">
        <v>0</v>
      </c>
      <c r="P104" s="39">
        <v>10</v>
      </c>
      <c r="Q104" s="39">
        <v>30</v>
      </c>
      <c r="R104" s="39">
        <v>30</v>
      </c>
      <c r="S104" s="39">
        <v>30</v>
      </c>
      <c r="T104" s="39"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</row>
    <row r="105" spans="1:35" x14ac:dyDescent="0.25">
      <c r="A105" s="39">
        <v>3</v>
      </c>
      <c r="B105" s="39">
        <v>105</v>
      </c>
      <c r="C105" s="39" t="s">
        <v>239</v>
      </c>
      <c r="D105" s="39" t="s">
        <v>137</v>
      </c>
      <c r="E105" s="39">
        <v>2.2999999999999998</v>
      </c>
      <c r="F105" s="39"/>
      <c r="G105" s="39">
        <v>0.8</v>
      </c>
      <c r="H105" s="39" t="s">
        <v>128</v>
      </c>
      <c r="I105" s="39">
        <v>238</v>
      </c>
      <c r="J105" s="39">
        <v>24</v>
      </c>
      <c r="K105" s="39"/>
      <c r="L105" s="39"/>
      <c r="M105" s="39">
        <v>3</v>
      </c>
      <c r="N105" s="39">
        <v>0</v>
      </c>
      <c r="O105" s="39">
        <v>0</v>
      </c>
      <c r="P105" s="39">
        <v>10</v>
      </c>
      <c r="Q105" s="39">
        <v>20</v>
      </c>
      <c r="R105" s="39">
        <v>50</v>
      </c>
      <c r="S105" s="39">
        <v>20</v>
      </c>
      <c r="T105" s="39"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</row>
    <row r="106" spans="1:35" x14ac:dyDescent="0.25">
      <c r="A106" s="39">
        <v>3</v>
      </c>
      <c r="B106" s="39">
        <v>106</v>
      </c>
      <c r="C106" s="39" t="s">
        <v>240</v>
      </c>
      <c r="D106" s="39" t="s">
        <v>127</v>
      </c>
      <c r="E106" s="39">
        <v>2.2000000000000002</v>
      </c>
      <c r="F106" s="39"/>
      <c r="G106" s="39">
        <v>1.1000000000000001</v>
      </c>
      <c r="H106" s="39" t="s">
        <v>128</v>
      </c>
      <c r="I106" s="39">
        <v>78</v>
      </c>
      <c r="J106" s="39">
        <v>45</v>
      </c>
      <c r="K106" s="39"/>
      <c r="L106" s="39"/>
      <c r="M106" s="39"/>
      <c r="N106" s="39">
        <v>0</v>
      </c>
      <c r="O106" s="39">
        <v>0</v>
      </c>
      <c r="P106" s="39">
        <v>0</v>
      </c>
      <c r="Q106" s="39">
        <v>10</v>
      </c>
      <c r="R106" s="39">
        <v>40</v>
      </c>
      <c r="S106" s="39">
        <v>50</v>
      </c>
      <c r="T106" s="39"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</row>
    <row r="107" spans="1:35" x14ac:dyDescent="0.25">
      <c r="A107" s="39">
        <v>3</v>
      </c>
      <c r="B107" s="39">
        <v>107</v>
      </c>
      <c r="C107" s="39" t="s">
        <v>241</v>
      </c>
      <c r="D107" s="39" t="s">
        <v>123</v>
      </c>
      <c r="E107" s="39">
        <v>1.3</v>
      </c>
      <c r="F107" s="39">
        <v>0.8</v>
      </c>
      <c r="G107" s="39"/>
      <c r="H107" s="39"/>
      <c r="I107" s="39">
        <v>190</v>
      </c>
      <c r="J107" s="39">
        <v>53</v>
      </c>
      <c r="K107" s="39"/>
      <c r="L107" s="39"/>
      <c r="M107" s="39">
        <v>3</v>
      </c>
      <c r="N107" s="39">
        <v>0</v>
      </c>
      <c r="O107" s="39">
        <v>0</v>
      </c>
      <c r="P107" s="39">
        <v>0</v>
      </c>
      <c r="Q107" s="39">
        <v>20</v>
      </c>
      <c r="R107" s="39">
        <v>50</v>
      </c>
      <c r="S107" s="39">
        <v>30</v>
      </c>
      <c r="T107" s="39"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</row>
    <row r="108" spans="1:35" x14ac:dyDescent="0.25">
      <c r="A108" s="39">
        <v>3</v>
      </c>
      <c r="B108" s="39">
        <v>108</v>
      </c>
      <c r="C108" s="39" t="s">
        <v>242</v>
      </c>
      <c r="D108" s="39" t="s">
        <v>127</v>
      </c>
      <c r="E108" s="39">
        <v>1.9</v>
      </c>
      <c r="F108" s="39"/>
      <c r="G108" s="39">
        <v>0.8</v>
      </c>
      <c r="H108" s="39" t="s">
        <v>128</v>
      </c>
      <c r="I108" s="39">
        <v>90</v>
      </c>
      <c r="J108" s="39">
        <v>62</v>
      </c>
      <c r="K108" s="39"/>
      <c r="L108" s="39"/>
      <c r="M108" s="39"/>
      <c r="N108" s="39">
        <v>0</v>
      </c>
      <c r="O108" s="39">
        <v>0</v>
      </c>
      <c r="P108" s="39">
        <v>0</v>
      </c>
      <c r="Q108" s="39">
        <v>30</v>
      </c>
      <c r="R108" s="39">
        <v>40</v>
      </c>
      <c r="S108" s="39">
        <v>30</v>
      </c>
      <c r="T108" s="39"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</row>
    <row r="109" spans="1:35" x14ac:dyDescent="0.25">
      <c r="A109" s="39">
        <v>3</v>
      </c>
      <c r="B109" s="39">
        <v>109</v>
      </c>
      <c r="C109" s="39" t="s">
        <v>243</v>
      </c>
      <c r="D109" s="39" t="s">
        <v>137</v>
      </c>
      <c r="E109" s="39">
        <v>1.4</v>
      </c>
      <c r="F109" s="39">
        <v>0.25</v>
      </c>
      <c r="G109" s="39">
        <v>0.3</v>
      </c>
      <c r="H109" s="39" t="s">
        <v>128</v>
      </c>
      <c r="I109" s="39">
        <v>444</v>
      </c>
      <c r="J109" s="39">
        <v>15</v>
      </c>
      <c r="K109" s="39">
        <v>1</v>
      </c>
      <c r="L109" s="39">
        <v>2</v>
      </c>
      <c r="M109" s="39">
        <v>12</v>
      </c>
      <c r="N109" s="39">
        <v>0</v>
      </c>
      <c r="O109" s="39">
        <v>0</v>
      </c>
      <c r="P109" s="39">
        <v>10</v>
      </c>
      <c r="Q109" s="39">
        <v>70</v>
      </c>
      <c r="R109" s="39">
        <v>20</v>
      </c>
      <c r="S109" s="39">
        <v>0</v>
      </c>
      <c r="T109" s="39"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</row>
    <row r="110" spans="1:35" x14ac:dyDescent="0.25">
      <c r="A110" s="39">
        <v>3</v>
      </c>
      <c r="B110" s="39">
        <v>110</v>
      </c>
      <c r="C110" s="39" t="s">
        <v>244</v>
      </c>
      <c r="D110" s="39" t="s">
        <v>123</v>
      </c>
      <c r="E110" s="39">
        <v>1.2</v>
      </c>
      <c r="F110" s="39">
        <v>0.9</v>
      </c>
      <c r="G110" s="39"/>
      <c r="H110" s="39"/>
      <c r="I110" s="39">
        <v>588</v>
      </c>
      <c r="J110" s="39">
        <v>60</v>
      </c>
      <c r="K110" s="39"/>
      <c r="L110" s="39"/>
      <c r="M110" s="39">
        <v>2</v>
      </c>
      <c r="N110" s="39">
        <v>0</v>
      </c>
      <c r="O110" s="39">
        <v>15</v>
      </c>
      <c r="P110" s="39">
        <v>0</v>
      </c>
      <c r="Q110" s="39">
        <v>20</v>
      </c>
      <c r="R110" s="39">
        <v>40</v>
      </c>
      <c r="S110" s="39">
        <v>40</v>
      </c>
      <c r="T110" s="39"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</row>
    <row r="111" spans="1:35" x14ac:dyDescent="0.25">
      <c r="A111" s="39">
        <v>3</v>
      </c>
      <c r="B111" s="39">
        <v>111</v>
      </c>
      <c r="C111" s="39" t="s">
        <v>245</v>
      </c>
      <c r="D111" s="39" t="s">
        <v>123</v>
      </c>
      <c r="E111" s="39">
        <v>1.2</v>
      </c>
      <c r="F111" s="39">
        <v>0.6</v>
      </c>
      <c r="G111" s="39"/>
      <c r="H111" s="39"/>
      <c r="I111" s="39">
        <v>285</v>
      </c>
      <c r="J111" s="39">
        <v>52</v>
      </c>
      <c r="K111" s="39"/>
      <c r="L111" s="39"/>
      <c r="M111" s="39">
        <v>2</v>
      </c>
      <c r="N111" s="39">
        <v>0</v>
      </c>
      <c r="O111" s="39">
        <v>0</v>
      </c>
      <c r="P111" s="39">
        <v>0</v>
      </c>
      <c r="Q111" s="39">
        <v>30</v>
      </c>
      <c r="R111" s="39">
        <v>40</v>
      </c>
      <c r="S111" s="39">
        <v>30</v>
      </c>
      <c r="T111" s="39"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</row>
    <row r="112" spans="1:35" x14ac:dyDescent="0.25">
      <c r="A112" s="39">
        <v>3</v>
      </c>
      <c r="B112" s="39">
        <v>112</v>
      </c>
      <c r="C112" s="39" t="s">
        <v>246</v>
      </c>
      <c r="D112" s="39" t="s">
        <v>151</v>
      </c>
      <c r="E112" s="39">
        <v>1.6</v>
      </c>
      <c r="F112" s="39">
        <v>0.8</v>
      </c>
      <c r="G112" s="39"/>
      <c r="H112" s="39"/>
      <c r="I112" s="39">
        <v>130</v>
      </c>
      <c r="J112" s="39">
        <v>50</v>
      </c>
      <c r="K112" s="39"/>
      <c r="L112" s="39"/>
      <c r="M112" s="39"/>
      <c r="N112" s="39">
        <v>15</v>
      </c>
      <c r="O112" s="39">
        <v>0</v>
      </c>
      <c r="P112" s="39">
        <v>0</v>
      </c>
      <c r="Q112" s="39">
        <v>40</v>
      </c>
      <c r="R112" s="39">
        <v>40</v>
      </c>
      <c r="S112" s="39">
        <v>20</v>
      </c>
      <c r="T112" s="39"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</row>
    <row r="113" spans="1:35" x14ac:dyDescent="0.25">
      <c r="A113" s="39">
        <v>3</v>
      </c>
      <c r="B113" s="39">
        <v>113</v>
      </c>
      <c r="C113" s="39" t="s">
        <v>247</v>
      </c>
      <c r="D113" s="39" t="s">
        <v>123</v>
      </c>
      <c r="E113" s="39">
        <v>1.2</v>
      </c>
      <c r="F113" s="39">
        <v>0.7</v>
      </c>
      <c r="G113" s="39"/>
      <c r="H113" s="39"/>
      <c r="I113" s="39">
        <v>198</v>
      </c>
      <c r="J113" s="39">
        <v>65</v>
      </c>
      <c r="K113" s="39"/>
      <c r="L113" s="39"/>
      <c r="M113" s="39">
        <v>2</v>
      </c>
      <c r="N113" s="39">
        <v>0</v>
      </c>
      <c r="O113" s="39">
        <v>0</v>
      </c>
      <c r="P113" s="39">
        <v>10</v>
      </c>
      <c r="Q113" s="39">
        <v>20</v>
      </c>
      <c r="R113" s="39">
        <v>40</v>
      </c>
      <c r="S113" s="39">
        <v>30</v>
      </c>
      <c r="T113" s="39"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</row>
    <row r="114" spans="1:35" x14ac:dyDescent="0.25">
      <c r="A114" s="39">
        <v>3</v>
      </c>
      <c r="B114" s="39">
        <v>114</v>
      </c>
      <c r="C114" s="39" t="s">
        <v>248</v>
      </c>
      <c r="D114" s="39" t="s">
        <v>127</v>
      </c>
      <c r="E114" s="39">
        <v>2.2999999999999998</v>
      </c>
      <c r="F114" s="39"/>
      <c r="G114" s="39">
        <v>1</v>
      </c>
      <c r="H114" s="39" t="s">
        <v>128</v>
      </c>
      <c r="I114" s="39">
        <v>126</v>
      </c>
      <c r="J114" s="39">
        <v>50</v>
      </c>
      <c r="K114" s="39"/>
      <c r="L114" s="39"/>
      <c r="M114" s="39"/>
      <c r="N114" s="39">
        <v>0</v>
      </c>
      <c r="O114" s="39">
        <v>0</v>
      </c>
      <c r="P114" s="39">
        <v>0</v>
      </c>
      <c r="Q114" s="39">
        <v>20</v>
      </c>
      <c r="R114" s="39">
        <v>40</v>
      </c>
      <c r="S114" s="39">
        <v>40</v>
      </c>
      <c r="T114" s="39">
        <v>0</v>
      </c>
      <c r="U114" s="39">
        <v>46.5</v>
      </c>
      <c r="V114" s="39">
        <v>56</v>
      </c>
      <c r="W114" s="39">
        <v>47.5</v>
      </c>
      <c r="X114" s="39">
        <v>56</v>
      </c>
      <c r="Y114" s="39">
        <v>3.5</v>
      </c>
      <c r="Z114" s="39">
        <v>136</v>
      </c>
      <c r="AA114" s="39">
        <v>2.8</v>
      </c>
      <c r="AB114" s="39">
        <v>3.3</v>
      </c>
      <c r="AC114" s="39">
        <v>3.5</v>
      </c>
      <c r="AD114" s="39" t="s">
        <v>131</v>
      </c>
      <c r="AE114" s="39" t="s">
        <v>132</v>
      </c>
      <c r="AF114" s="39" t="s">
        <v>135</v>
      </c>
      <c r="AG114" s="39" t="s">
        <v>131</v>
      </c>
      <c r="AH114" s="39" t="s">
        <v>132</v>
      </c>
      <c r="AI114" s="39" t="s">
        <v>197</v>
      </c>
    </row>
    <row r="115" spans="1:35" x14ac:dyDescent="0.25">
      <c r="A115" s="39">
        <v>3</v>
      </c>
      <c r="B115" s="39">
        <v>115</v>
      </c>
      <c r="C115" s="39" t="s">
        <v>249</v>
      </c>
      <c r="D115" s="39" t="s">
        <v>123</v>
      </c>
      <c r="E115" s="39">
        <v>1.9</v>
      </c>
      <c r="F115" s="39">
        <v>0.8</v>
      </c>
      <c r="G115" s="39"/>
      <c r="H115" s="39"/>
      <c r="I115" s="39">
        <v>590</v>
      </c>
      <c r="J115" s="39">
        <v>58</v>
      </c>
      <c r="K115" s="39"/>
      <c r="L115" s="39">
        <v>1</v>
      </c>
      <c r="M115" s="39">
        <v>6</v>
      </c>
      <c r="N115" s="39">
        <v>0</v>
      </c>
      <c r="O115" s="39">
        <v>0</v>
      </c>
      <c r="P115" s="39">
        <v>0</v>
      </c>
      <c r="Q115" s="39">
        <v>30</v>
      </c>
      <c r="R115" s="39">
        <v>30</v>
      </c>
      <c r="S115" s="39">
        <v>40</v>
      </c>
      <c r="T115" s="39"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</row>
    <row r="116" spans="1:35" x14ac:dyDescent="0.25">
      <c r="A116" s="39">
        <v>3</v>
      </c>
      <c r="B116" s="39">
        <v>116</v>
      </c>
      <c r="C116" s="39" t="s">
        <v>250</v>
      </c>
      <c r="D116" s="39" t="s">
        <v>137</v>
      </c>
      <c r="E116" s="39">
        <v>0.5</v>
      </c>
      <c r="F116" s="39">
        <v>0.2</v>
      </c>
      <c r="G116" s="39">
        <v>0.2</v>
      </c>
      <c r="H116" s="39" t="s">
        <v>128</v>
      </c>
      <c r="I116" s="39">
        <v>159</v>
      </c>
      <c r="J116" s="39">
        <v>6</v>
      </c>
      <c r="K116" s="39"/>
      <c r="L116" s="39"/>
      <c r="M116" s="39">
        <v>2</v>
      </c>
      <c r="N116" s="39">
        <v>0</v>
      </c>
      <c r="O116" s="39">
        <v>0</v>
      </c>
      <c r="P116" s="39">
        <v>10</v>
      </c>
      <c r="Q116" s="39">
        <v>70</v>
      </c>
      <c r="R116" s="39">
        <v>10</v>
      </c>
      <c r="S116" s="39">
        <v>10</v>
      </c>
      <c r="T116" s="39"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</row>
    <row r="117" spans="1:35" x14ac:dyDescent="0.25">
      <c r="A117" s="39">
        <v>3</v>
      </c>
      <c r="B117" s="39">
        <v>117</v>
      </c>
      <c r="C117" s="39" t="s">
        <v>251</v>
      </c>
      <c r="D117" s="39" t="s">
        <v>127</v>
      </c>
      <c r="E117" s="39">
        <v>2.8</v>
      </c>
      <c r="F117" s="39"/>
      <c r="G117" s="39">
        <v>0.85</v>
      </c>
      <c r="H117" s="39" t="s">
        <v>142</v>
      </c>
      <c r="I117" s="39">
        <v>238</v>
      </c>
      <c r="J117" s="39">
        <v>45</v>
      </c>
      <c r="K117" s="39">
        <v>1</v>
      </c>
      <c r="L117" s="39"/>
      <c r="M117" s="39">
        <v>1</v>
      </c>
      <c r="N117" s="39">
        <v>0</v>
      </c>
      <c r="O117" s="39">
        <v>0</v>
      </c>
      <c r="P117" s="39">
        <v>10</v>
      </c>
      <c r="Q117" s="39">
        <v>20</v>
      </c>
      <c r="R117" s="39">
        <v>40</v>
      </c>
      <c r="S117" s="39">
        <v>30</v>
      </c>
      <c r="T117" s="39"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</row>
    <row r="118" spans="1:35" x14ac:dyDescent="0.25">
      <c r="A118" s="39">
        <v>3</v>
      </c>
      <c r="B118" s="39">
        <v>118</v>
      </c>
      <c r="C118" s="39" t="s">
        <v>252</v>
      </c>
      <c r="D118" s="39" t="s">
        <v>123</v>
      </c>
      <c r="E118" s="39">
        <v>1.6</v>
      </c>
      <c r="F118" s="39">
        <v>0.8</v>
      </c>
      <c r="G118" s="39"/>
      <c r="H118" s="39"/>
      <c r="I118" s="39">
        <v>384</v>
      </c>
      <c r="J118" s="39">
        <v>75</v>
      </c>
      <c r="K118" s="39"/>
      <c r="L118" s="39"/>
      <c r="M118" s="39">
        <v>8</v>
      </c>
      <c r="N118" s="39">
        <v>0</v>
      </c>
      <c r="O118" s="39">
        <v>0</v>
      </c>
      <c r="P118" s="39">
        <v>0</v>
      </c>
      <c r="Q118" s="39">
        <v>20</v>
      </c>
      <c r="R118" s="39">
        <v>50</v>
      </c>
      <c r="S118" s="39">
        <v>30</v>
      </c>
      <c r="T118" s="39"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</row>
    <row r="119" spans="1:35" x14ac:dyDescent="0.25">
      <c r="A119" s="39">
        <v>3</v>
      </c>
      <c r="B119" s="39">
        <v>119</v>
      </c>
      <c r="C119" s="39" t="s">
        <v>253</v>
      </c>
      <c r="D119" s="39" t="s">
        <v>127</v>
      </c>
      <c r="E119" s="39">
        <v>3.6</v>
      </c>
      <c r="F119" s="39"/>
      <c r="G119" s="39">
        <v>0.8</v>
      </c>
      <c r="H119" s="39" t="s">
        <v>128</v>
      </c>
      <c r="I119" s="39">
        <v>174</v>
      </c>
      <c r="J119" s="39">
        <v>58</v>
      </c>
      <c r="K119" s="39"/>
      <c r="L119" s="39"/>
      <c r="M119" s="39"/>
      <c r="N119" s="39">
        <v>0</v>
      </c>
      <c r="O119" s="39">
        <v>0</v>
      </c>
      <c r="P119" s="39">
        <v>10</v>
      </c>
      <c r="Q119" s="39">
        <v>40</v>
      </c>
      <c r="R119" s="39">
        <v>30</v>
      </c>
      <c r="S119" s="39">
        <v>20</v>
      </c>
      <c r="T119" s="39"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</row>
    <row r="120" spans="1:35" x14ac:dyDescent="0.25">
      <c r="A120" s="39">
        <v>3</v>
      </c>
      <c r="B120" s="39">
        <v>120</v>
      </c>
      <c r="C120" s="39" t="s">
        <v>252</v>
      </c>
      <c r="D120" s="39" t="s">
        <v>123</v>
      </c>
      <c r="E120" s="39">
        <v>1.9</v>
      </c>
      <c r="F120" s="39">
        <v>0.8</v>
      </c>
      <c r="G120" s="39"/>
      <c r="H120" s="39"/>
      <c r="I120" s="39">
        <v>396</v>
      </c>
      <c r="J120" s="39">
        <v>53</v>
      </c>
      <c r="K120" s="39"/>
      <c r="L120" s="39"/>
      <c r="M120" s="39"/>
      <c r="N120" s="39">
        <v>0</v>
      </c>
      <c r="O120" s="39">
        <v>0</v>
      </c>
      <c r="P120" s="39">
        <v>10</v>
      </c>
      <c r="Q120" s="39">
        <v>20</v>
      </c>
      <c r="R120" s="39">
        <v>40</v>
      </c>
      <c r="S120" s="39">
        <v>30</v>
      </c>
      <c r="T120" s="39">
        <v>0</v>
      </c>
      <c r="U120" s="39">
        <v>52</v>
      </c>
      <c r="V120" s="39">
        <v>67</v>
      </c>
      <c r="W120" s="39">
        <v>86</v>
      </c>
      <c r="X120" s="39">
        <v>101</v>
      </c>
      <c r="Y120" s="39">
        <v>2.4</v>
      </c>
      <c r="Z120" s="39">
        <v>124</v>
      </c>
      <c r="AA120" s="39">
        <v>2.4</v>
      </c>
      <c r="AB120" s="39">
        <v>2.6</v>
      </c>
      <c r="AC120" s="39">
        <v>1.3</v>
      </c>
      <c r="AD120" s="39" t="s">
        <v>131</v>
      </c>
      <c r="AE120" s="39" t="s">
        <v>132</v>
      </c>
      <c r="AF120" s="39" t="s">
        <v>135</v>
      </c>
      <c r="AG120" s="39" t="s">
        <v>134</v>
      </c>
      <c r="AH120" s="39" t="s">
        <v>132</v>
      </c>
      <c r="AI120" s="39" t="s">
        <v>133</v>
      </c>
    </row>
    <row r="121" spans="1:35" x14ac:dyDescent="0.25">
      <c r="A121" s="39">
        <v>3</v>
      </c>
      <c r="B121" s="39">
        <v>121</v>
      </c>
      <c r="C121" s="39" t="s">
        <v>254</v>
      </c>
      <c r="D121" s="39" t="s">
        <v>151</v>
      </c>
      <c r="E121" s="39">
        <v>1.6</v>
      </c>
      <c r="F121" s="39">
        <v>1</v>
      </c>
      <c r="G121" s="39"/>
      <c r="H121" s="39"/>
      <c r="I121" s="39">
        <v>204</v>
      </c>
      <c r="J121" s="39">
        <v>37</v>
      </c>
      <c r="K121" s="39"/>
      <c r="L121" s="39"/>
      <c r="M121" s="39">
        <v>3</v>
      </c>
      <c r="N121" s="39">
        <v>0</v>
      </c>
      <c r="O121" s="39">
        <v>0</v>
      </c>
      <c r="P121" s="39">
        <v>10</v>
      </c>
      <c r="Q121" s="39">
        <v>20</v>
      </c>
      <c r="R121" s="39">
        <v>40</v>
      </c>
      <c r="S121" s="39">
        <v>30</v>
      </c>
      <c r="T121" s="39"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</row>
    <row r="122" spans="1:35" x14ac:dyDescent="0.25">
      <c r="A122" s="39">
        <v>3</v>
      </c>
      <c r="B122" s="39">
        <v>122</v>
      </c>
      <c r="C122" s="39" t="s">
        <v>255</v>
      </c>
      <c r="D122" s="39" t="s">
        <v>123</v>
      </c>
      <c r="E122" s="39">
        <v>1.2</v>
      </c>
      <c r="F122" s="39">
        <v>0.6</v>
      </c>
      <c r="G122" s="39"/>
      <c r="H122" s="39"/>
      <c r="I122" s="39">
        <v>846</v>
      </c>
      <c r="J122" s="39">
        <v>75</v>
      </c>
      <c r="K122" s="39"/>
      <c r="L122" s="39"/>
      <c r="M122" s="39">
        <v>1</v>
      </c>
      <c r="N122" s="39">
        <v>0</v>
      </c>
      <c r="O122" s="39">
        <v>0</v>
      </c>
      <c r="P122" s="39">
        <v>0</v>
      </c>
      <c r="Q122" s="39">
        <v>20</v>
      </c>
      <c r="R122" s="39">
        <v>50</v>
      </c>
      <c r="S122" s="39">
        <v>30</v>
      </c>
      <c r="T122" s="39"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</row>
    <row r="123" spans="1:35" x14ac:dyDescent="0.25">
      <c r="A123" s="39">
        <v>3</v>
      </c>
      <c r="B123" s="39">
        <v>123</v>
      </c>
      <c r="C123" s="39" t="s">
        <v>256</v>
      </c>
      <c r="D123" s="39" t="s">
        <v>127</v>
      </c>
      <c r="E123" s="39">
        <v>2.2000000000000002</v>
      </c>
      <c r="F123" s="39"/>
      <c r="G123" s="39">
        <v>0.8</v>
      </c>
      <c r="H123" s="39" t="s">
        <v>128</v>
      </c>
      <c r="I123" s="39">
        <v>192</v>
      </c>
      <c r="J123" s="39">
        <v>55</v>
      </c>
      <c r="K123" s="39"/>
      <c r="L123" s="39"/>
      <c r="M123" s="39"/>
      <c r="N123" s="39">
        <v>0</v>
      </c>
      <c r="O123" s="39">
        <v>0</v>
      </c>
      <c r="P123" s="39">
        <v>10</v>
      </c>
      <c r="Q123" s="39">
        <v>30</v>
      </c>
      <c r="R123" s="39">
        <v>30</v>
      </c>
      <c r="S123" s="39">
        <v>30</v>
      </c>
      <c r="T123" s="39"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</row>
    <row r="124" spans="1:35" x14ac:dyDescent="0.25">
      <c r="A124" s="39">
        <v>3</v>
      </c>
      <c r="B124" s="39">
        <v>124</v>
      </c>
      <c r="C124" s="39" t="s">
        <v>257</v>
      </c>
      <c r="D124" s="39" t="s">
        <v>123</v>
      </c>
      <c r="E124" s="39">
        <v>1.3</v>
      </c>
      <c r="F124" s="39">
        <v>0.5</v>
      </c>
      <c r="G124" s="39"/>
      <c r="H124" s="39"/>
      <c r="I124" s="39">
        <v>270</v>
      </c>
      <c r="J124" s="39">
        <v>57</v>
      </c>
      <c r="K124" s="39"/>
      <c r="L124" s="39"/>
      <c r="M124" s="39">
        <v>4</v>
      </c>
      <c r="N124" s="39">
        <v>0</v>
      </c>
      <c r="O124" s="39">
        <v>0</v>
      </c>
      <c r="P124" s="39">
        <v>0</v>
      </c>
      <c r="Q124" s="39">
        <v>30</v>
      </c>
      <c r="R124" s="39">
        <v>40</v>
      </c>
      <c r="S124" s="39">
        <v>30</v>
      </c>
      <c r="T124" s="39"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</row>
    <row r="125" spans="1:35" x14ac:dyDescent="0.25">
      <c r="A125" s="39">
        <v>3</v>
      </c>
      <c r="B125" s="39">
        <v>125</v>
      </c>
      <c r="C125" s="39" t="s">
        <v>258</v>
      </c>
      <c r="D125" s="39" t="s">
        <v>151</v>
      </c>
      <c r="E125" s="39">
        <v>1.2</v>
      </c>
      <c r="F125" s="39">
        <v>0.7</v>
      </c>
      <c r="G125" s="39"/>
      <c r="H125" s="39"/>
      <c r="I125" s="39">
        <v>114</v>
      </c>
      <c r="J125" s="39">
        <v>63</v>
      </c>
      <c r="K125" s="39"/>
      <c r="L125" s="39"/>
      <c r="M125" s="39">
        <v>3</v>
      </c>
      <c r="N125" s="39">
        <v>0</v>
      </c>
      <c r="O125" s="39">
        <v>0</v>
      </c>
      <c r="P125" s="39">
        <v>10</v>
      </c>
      <c r="Q125" s="39">
        <v>30</v>
      </c>
      <c r="R125" s="39">
        <v>40</v>
      </c>
      <c r="S125" s="39">
        <v>20</v>
      </c>
      <c r="T125" s="39"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</row>
    <row r="126" spans="1:35" x14ac:dyDescent="0.25">
      <c r="A126" s="39">
        <v>3</v>
      </c>
      <c r="B126" s="39">
        <v>126</v>
      </c>
      <c r="C126" s="39" t="s">
        <v>259</v>
      </c>
      <c r="D126" s="39" t="s">
        <v>123</v>
      </c>
      <c r="E126" s="39">
        <v>1.4</v>
      </c>
      <c r="F126" s="39">
        <v>0.7</v>
      </c>
      <c r="G126" s="39"/>
      <c r="H126" s="39"/>
      <c r="I126" s="39">
        <v>192</v>
      </c>
      <c r="J126" s="39">
        <v>60</v>
      </c>
      <c r="K126" s="39"/>
      <c r="L126" s="39"/>
      <c r="M126" s="39">
        <v>6</v>
      </c>
      <c r="N126" s="39">
        <v>0</v>
      </c>
      <c r="O126" s="39">
        <v>50</v>
      </c>
      <c r="P126" s="39">
        <v>0</v>
      </c>
      <c r="Q126" s="39">
        <v>30</v>
      </c>
      <c r="R126" s="39">
        <v>30</v>
      </c>
      <c r="S126" s="39">
        <v>40</v>
      </c>
      <c r="T126" s="39">
        <v>0</v>
      </c>
      <c r="U126" s="39">
        <v>59</v>
      </c>
      <c r="V126" s="39">
        <v>61</v>
      </c>
      <c r="W126" s="39">
        <v>59</v>
      </c>
      <c r="X126" s="39">
        <v>75</v>
      </c>
      <c r="Y126" s="39">
        <v>3.5</v>
      </c>
      <c r="Z126" s="39">
        <v>101</v>
      </c>
      <c r="AA126" s="39">
        <v>2.9</v>
      </c>
      <c r="AB126" s="39">
        <v>2.2999999999999998</v>
      </c>
      <c r="AC126" s="39">
        <v>3.5</v>
      </c>
      <c r="AD126" s="39" t="s">
        <v>131</v>
      </c>
      <c r="AE126" s="39" t="s">
        <v>132</v>
      </c>
      <c r="AF126" s="39" t="s">
        <v>197</v>
      </c>
      <c r="AG126" s="39" t="s">
        <v>134</v>
      </c>
      <c r="AH126" s="39" t="s">
        <v>219</v>
      </c>
      <c r="AI126" s="39" t="s">
        <v>260</v>
      </c>
    </row>
    <row r="127" spans="1:35" x14ac:dyDescent="0.25">
      <c r="A127" s="39">
        <v>3</v>
      </c>
      <c r="B127" s="39">
        <v>127</v>
      </c>
      <c r="C127" s="39" t="s">
        <v>261</v>
      </c>
      <c r="D127" s="39" t="s">
        <v>127</v>
      </c>
      <c r="E127" s="39">
        <v>2.4</v>
      </c>
      <c r="F127" s="39"/>
      <c r="G127" s="39">
        <v>0.8</v>
      </c>
      <c r="H127" s="39" t="s">
        <v>128</v>
      </c>
      <c r="I127" s="39">
        <v>132</v>
      </c>
      <c r="J127" s="39">
        <v>44</v>
      </c>
      <c r="K127" s="39"/>
      <c r="L127" s="39">
        <v>1</v>
      </c>
      <c r="M127" s="39">
        <v>6</v>
      </c>
      <c r="N127" s="39">
        <v>5</v>
      </c>
      <c r="O127" s="39">
        <v>0</v>
      </c>
      <c r="P127" s="39">
        <v>10</v>
      </c>
      <c r="Q127" s="39">
        <v>40</v>
      </c>
      <c r="R127" s="39">
        <v>30</v>
      </c>
      <c r="S127" s="39">
        <v>20</v>
      </c>
      <c r="T127" s="39"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</row>
    <row r="128" spans="1:35" x14ac:dyDescent="0.25">
      <c r="A128" s="39">
        <v>3</v>
      </c>
      <c r="B128" s="39">
        <v>128</v>
      </c>
      <c r="C128" s="39" t="s">
        <v>262</v>
      </c>
      <c r="D128" s="39" t="s">
        <v>123</v>
      </c>
      <c r="E128" s="39">
        <v>1.2</v>
      </c>
      <c r="F128" s="39">
        <v>0.6</v>
      </c>
      <c r="G128" s="39"/>
      <c r="H128" s="39"/>
      <c r="I128" s="39">
        <v>96</v>
      </c>
      <c r="J128" s="39">
        <v>46</v>
      </c>
      <c r="K128" s="39"/>
      <c r="L128" s="39"/>
      <c r="M128" s="39">
        <v>1</v>
      </c>
      <c r="N128" s="39">
        <v>40</v>
      </c>
      <c r="O128" s="39">
        <v>0</v>
      </c>
      <c r="P128" s="39">
        <v>10</v>
      </c>
      <c r="Q128" s="39">
        <v>20</v>
      </c>
      <c r="R128" s="39">
        <v>30</v>
      </c>
      <c r="S128" s="39">
        <v>40</v>
      </c>
      <c r="T128" s="39"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</row>
    <row r="129" spans="1:35" x14ac:dyDescent="0.25">
      <c r="A129" s="39">
        <v>3</v>
      </c>
      <c r="B129" s="39">
        <v>129</v>
      </c>
      <c r="C129" s="39" t="s">
        <v>263</v>
      </c>
      <c r="D129" s="39" t="s">
        <v>127</v>
      </c>
      <c r="E129" s="39">
        <v>4.3</v>
      </c>
      <c r="F129" s="39"/>
      <c r="G129" s="39">
        <v>0.9</v>
      </c>
      <c r="H129" s="39" t="s">
        <v>128</v>
      </c>
      <c r="I129" s="39">
        <v>250</v>
      </c>
      <c r="J129" s="39">
        <v>36</v>
      </c>
      <c r="K129" s="39"/>
      <c r="L129" s="39"/>
      <c r="M129" s="39"/>
      <c r="N129" s="39">
        <v>0</v>
      </c>
      <c r="O129" s="39">
        <v>0</v>
      </c>
      <c r="P129" s="39">
        <v>10</v>
      </c>
      <c r="Q129" s="39">
        <v>30</v>
      </c>
      <c r="R129" s="39">
        <v>20</v>
      </c>
      <c r="S129" s="39">
        <v>40</v>
      </c>
      <c r="T129" s="39">
        <v>0</v>
      </c>
      <c r="U129" s="39">
        <v>37</v>
      </c>
      <c r="V129" s="39">
        <v>37.200000000000003</v>
      </c>
      <c r="W129" s="39">
        <v>35</v>
      </c>
      <c r="X129" s="39">
        <v>62</v>
      </c>
      <c r="Y129" s="39">
        <v>5.0999999999999996</v>
      </c>
      <c r="Z129" s="39">
        <v>142</v>
      </c>
      <c r="AA129" s="39">
        <v>2.6</v>
      </c>
      <c r="AB129" s="39">
        <v>3.6</v>
      </c>
      <c r="AC129" s="39">
        <v>5.0999999999999996</v>
      </c>
      <c r="AD129" s="39" t="s">
        <v>131</v>
      </c>
      <c r="AE129" s="39" t="s">
        <v>132</v>
      </c>
      <c r="AF129" s="39" t="s">
        <v>264</v>
      </c>
      <c r="AG129" s="39" t="s">
        <v>134</v>
      </c>
      <c r="AH129" s="39" t="s">
        <v>132</v>
      </c>
      <c r="AI129" s="39" t="s">
        <v>219</v>
      </c>
    </row>
    <row r="130" spans="1:35" x14ac:dyDescent="0.25">
      <c r="A130" s="39">
        <v>3</v>
      </c>
      <c r="B130" s="39">
        <v>130</v>
      </c>
      <c r="C130" s="39" t="s">
        <v>265</v>
      </c>
      <c r="D130" s="39" t="s">
        <v>123</v>
      </c>
      <c r="E130" s="39">
        <v>1.3</v>
      </c>
      <c r="F130" s="39">
        <v>0.6</v>
      </c>
      <c r="G130" s="39"/>
      <c r="H130" s="39"/>
      <c r="I130" s="39">
        <v>370</v>
      </c>
      <c r="J130" s="39">
        <v>45</v>
      </c>
      <c r="K130" s="39"/>
      <c r="L130" s="39">
        <v>1</v>
      </c>
      <c r="M130" s="39">
        <v>4</v>
      </c>
      <c r="N130" s="39">
        <v>0</v>
      </c>
      <c r="O130" s="39">
        <v>0</v>
      </c>
      <c r="P130" s="39">
        <v>0</v>
      </c>
      <c r="Q130" s="39">
        <v>40</v>
      </c>
      <c r="R130" s="39">
        <v>50</v>
      </c>
      <c r="S130" s="39">
        <v>10</v>
      </c>
      <c r="T130" s="39"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</row>
    <row r="131" spans="1:35" x14ac:dyDescent="0.25">
      <c r="A131" s="39">
        <v>3</v>
      </c>
      <c r="B131" s="39">
        <v>131</v>
      </c>
      <c r="C131" s="39" t="s">
        <v>266</v>
      </c>
      <c r="D131" s="39" t="s">
        <v>127</v>
      </c>
      <c r="E131" s="39">
        <v>2.1</v>
      </c>
      <c r="F131" s="39"/>
      <c r="G131" s="39">
        <v>0.8</v>
      </c>
      <c r="H131" s="39" t="s">
        <v>128</v>
      </c>
      <c r="I131" s="39">
        <v>292</v>
      </c>
      <c r="J131" s="39">
        <v>56</v>
      </c>
      <c r="K131" s="39"/>
      <c r="L131" s="39">
        <v>1</v>
      </c>
      <c r="M131" s="39">
        <v>2</v>
      </c>
      <c r="N131" s="39">
        <v>0</v>
      </c>
      <c r="O131" s="39">
        <v>0</v>
      </c>
      <c r="P131" s="39">
        <v>10</v>
      </c>
      <c r="Q131" s="39">
        <v>30</v>
      </c>
      <c r="R131" s="39">
        <v>40</v>
      </c>
      <c r="S131" s="39">
        <v>20</v>
      </c>
      <c r="T131" s="39"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</row>
    <row r="132" spans="1:35" x14ac:dyDescent="0.25">
      <c r="A132" s="39">
        <v>3</v>
      </c>
      <c r="B132" s="39">
        <v>132</v>
      </c>
      <c r="C132" s="39" t="s">
        <v>267</v>
      </c>
      <c r="D132" s="39" t="s">
        <v>123</v>
      </c>
      <c r="E132" s="39">
        <v>1.5</v>
      </c>
      <c r="F132" s="39">
        <v>0.5</v>
      </c>
      <c r="G132" s="39"/>
      <c r="H132" s="39"/>
      <c r="I132" s="39">
        <v>240</v>
      </c>
      <c r="J132" s="39">
        <v>77</v>
      </c>
      <c r="K132" s="39"/>
      <c r="L132" s="39">
        <v>1</v>
      </c>
      <c r="M132" s="39">
        <v>1</v>
      </c>
      <c r="N132" s="39">
        <v>0</v>
      </c>
      <c r="O132" s="39">
        <v>0</v>
      </c>
      <c r="P132" s="39">
        <v>0</v>
      </c>
      <c r="Q132" s="39">
        <v>40</v>
      </c>
      <c r="R132" s="39">
        <v>30</v>
      </c>
      <c r="S132" s="39">
        <v>30</v>
      </c>
      <c r="T132" s="39">
        <v>0</v>
      </c>
      <c r="U132" s="39">
        <v>59</v>
      </c>
      <c r="V132" s="39">
        <v>88</v>
      </c>
      <c r="W132" s="39">
        <v>82</v>
      </c>
      <c r="X132" s="39">
        <v>86</v>
      </c>
      <c r="Y132" s="39">
        <v>2.4</v>
      </c>
      <c r="Z132" s="39">
        <v>562</v>
      </c>
      <c r="AA132" s="39">
        <v>2.4</v>
      </c>
      <c r="AB132" s="39">
        <v>1.2</v>
      </c>
      <c r="AC132" s="39">
        <v>1.4</v>
      </c>
      <c r="AD132" s="39" t="s">
        <v>131</v>
      </c>
      <c r="AE132" s="39" t="s">
        <v>132</v>
      </c>
      <c r="AF132" s="39" t="s">
        <v>135</v>
      </c>
      <c r="AG132" s="39" t="s">
        <v>131</v>
      </c>
      <c r="AH132" s="39" t="s">
        <v>135</v>
      </c>
      <c r="AI132" s="39" t="s">
        <v>168</v>
      </c>
    </row>
    <row r="133" spans="1:35" x14ac:dyDescent="0.25">
      <c r="A133" s="39">
        <v>3</v>
      </c>
      <c r="B133" s="39">
        <v>133</v>
      </c>
      <c r="C133" s="39" t="s">
        <v>268</v>
      </c>
      <c r="D133" s="39" t="s">
        <v>127</v>
      </c>
      <c r="E133" s="39">
        <v>5.0999999999999996</v>
      </c>
      <c r="F133" s="39"/>
      <c r="G133" s="39">
        <v>0.8</v>
      </c>
      <c r="H133" s="39" t="s">
        <v>128</v>
      </c>
      <c r="I133" s="39">
        <v>250</v>
      </c>
      <c r="J133" s="39">
        <v>43</v>
      </c>
      <c r="K133" s="39"/>
      <c r="L133" s="39"/>
      <c r="M133" s="39"/>
      <c r="N133" s="39">
        <v>0</v>
      </c>
      <c r="O133" s="39">
        <v>0</v>
      </c>
      <c r="P133" s="39">
        <v>10</v>
      </c>
      <c r="Q133" s="39">
        <v>20</v>
      </c>
      <c r="R133" s="39">
        <v>20</v>
      </c>
      <c r="S133" s="39">
        <v>50</v>
      </c>
      <c r="T133" s="39"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</row>
    <row r="134" spans="1:35" x14ac:dyDescent="0.25">
      <c r="A134" s="39">
        <v>3</v>
      </c>
      <c r="B134" s="39">
        <v>134</v>
      </c>
      <c r="C134" s="39" t="s">
        <v>267</v>
      </c>
      <c r="D134" s="39" t="s">
        <v>123</v>
      </c>
      <c r="E134" s="39">
        <v>2</v>
      </c>
      <c r="F134" s="39">
        <v>0.6</v>
      </c>
      <c r="G134" s="39"/>
      <c r="H134" s="39"/>
      <c r="I134" s="39">
        <v>126</v>
      </c>
      <c r="J134" s="39">
        <v>39</v>
      </c>
      <c r="K134" s="39"/>
      <c r="L134" s="39"/>
      <c r="M134" s="39"/>
      <c r="N134" s="39">
        <v>0</v>
      </c>
      <c r="O134" s="39">
        <v>0</v>
      </c>
      <c r="P134" s="39">
        <v>0</v>
      </c>
      <c r="Q134" s="39">
        <v>20</v>
      </c>
      <c r="R134" s="39">
        <v>40</v>
      </c>
      <c r="S134" s="39">
        <v>40</v>
      </c>
      <c r="T134" s="39"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</row>
    <row r="135" spans="1:35" x14ac:dyDescent="0.25">
      <c r="A135" s="39">
        <v>3</v>
      </c>
      <c r="B135" s="39">
        <v>135</v>
      </c>
      <c r="C135" s="39" t="s">
        <v>269</v>
      </c>
      <c r="D135" s="39" t="s">
        <v>127</v>
      </c>
      <c r="E135" s="39">
        <v>2.8</v>
      </c>
      <c r="F135" s="39"/>
      <c r="G135" s="39">
        <v>0.9</v>
      </c>
      <c r="H135" s="39" t="s">
        <v>128</v>
      </c>
      <c r="I135" s="39">
        <v>108</v>
      </c>
      <c r="J135" s="39">
        <v>43</v>
      </c>
      <c r="K135" s="39"/>
      <c r="L135" s="39"/>
      <c r="M135" s="39"/>
      <c r="N135" s="39">
        <v>0</v>
      </c>
      <c r="O135" s="39">
        <v>0</v>
      </c>
      <c r="P135" s="39">
        <v>10</v>
      </c>
      <c r="Q135" s="39">
        <v>30</v>
      </c>
      <c r="R135" s="39">
        <v>30</v>
      </c>
      <c r="S135" s="39">
        <v>30</v>
      </c>
      <c r="T135" s="39"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</row>
    <row r="136" spans="1:35" x14ac:dyDescent="0.25">
      <c r="A136" s="39">
        <v>3</v>
      </c>
      <c r="B136" s="39">
        <v>136</v>
      </c>
      <c r="C136" s="39" t="s">
        <v>270</v>
      </c>
      <c r="D136" s="39" t="s">
        <v>137</v>
      </c>
      <c r="E136" s="39">
        <v>1.5</v>
      </c>
      <c r="F136" s="39">
        <v>0.4</v>
      </c>
      <c r="G136" s="39"/>
      <c r="H136" s="39"/>
      <c r="I136" s="39">
        <v>402</v>
      </c>
      <c r="J136" s="39">
        <v>18</v>
      </c>
      <c r="K136" s="39"/>
      <c r="L136" s="39"/>
      <c r="M136" s="39">
        <v>4</v>
      </c>
      <c r="N136" s="39">
        <v>10</v>
      </c>
      <c r="O136" s="39">
        <v>0</v>
      </c>
      <c r="P136" s="39">
        <v>20</v>
      </c>
      <c r="Q136" s="39">
        <v>50</v>
      </c>
      <c r="R136" s="39">
        <v>30</v>
      </c>
      <c r="S136" s="39">
        <v>0</v>
      </c>
      <c r="T136" s="39"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</row>
    <row r="137" spans="1:35" x14ac:dyDescent="0.25">
      <c r="A137" s="39">
        <v>3</v>
      </c>
      <c r="B137" s="39">
        <v>137</v>
      </c>
      <c r="C137" s="39" t="s">
        <v>271</v>
      </c>
      <c r="D137" s="39" t="s">
        <v>123</v>
      </c>
      <c r="E137" s="39">
        <v>1.3</v>
      </c>
      <c r="F137" s="39">
        <v>0.6</v>
      </c>
      <c r="G137" s="39"/>
      <c r="H137" s="39"/>
      <c r="I137" s="39">
        <v>264</v>
      </c>
      <c r="J137" s="39">
        <v>45</v>
      </c>
      <c r="K137" s="39"/>
      <c r="L137" s="39"/>
      <c r="M137" s="39">
        <v>2</v>
      </c>
      <c r="N137" s="39">
        <v>0</v>
      </c>
      <c r="O137" s="39">
        <v>0</v>
      </c>
      <c r="P137" s="39">
        <v>10</v>
      </c>
      <c r="Q137" s="39">
        <v>30</v>
      </c>
      <c r="R137" s="39">
        <v>50</v>
      </c>
      <c r="S137" s="39">
        <v>20</v>
      </c>
      <c r="T137" s="39"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</row>
    <row r="138" spans="1:35" x14ac:dyDescent="0.25">
      <c r="A138" s="39">
        <v>3</v>
      </c>
      <c r="B138" s="39">
        <v>138</v>
      </c>
      <c r="C138" s="39" t="s">
        <v>272</v>
      </c>
      <c r="D138" s="39" t="s">
        <v>127</v>
      </c>
      <c r="E138" s="39">
        <v>2.7</v>
      </c>
      <c r="F138" s="39"/>
      <c r="G138" s="39">
        <v>0.9</v>
      </c>
      <c r="H138" s="39" t="s">
        <v>128</v>
      </c>
      <c r="I138" s="39">
        <v>258</v>
      </c>
      <c r="J138" s="39">
        <v>45</v>
      </c>
      <c r="K138" s="39"/>
      <c r="L138" s="39">
        <v>1</v>
      </c>
      <c r="M138" s="39">
        <v>2</v>
      </c>
      <c r="N138" s="39">
        <v>0</v>
      </c>
      <c r="O138" s="39">
        <v>0</v>
      </c>
      <c r="P138" s="39">
        <v>0</v>
      </c>
      <c r="Q138" s="39">
        <v>40</v>
      </c>
      <c r="R138" s="39">
        <v>40</v>
      </c>
      <c r="S138" s="39">
        <v>20</v>
      </c>
      <c r="T138" s="39"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</row>
    <row r="139" spans="1:35" x14ac:dyDescent="0.25">
      <c r="A139" s="39">
        <v>3</v>
      </c>
      <c r="B139" s="39">
        <v>139</v>
      </c>
      <c r="C139" s="39" t="s">
        <v>273</v>
      </c>
      <c r="D139" s="39" t="s">
        <v>123</v>
      </c>
      <c r="E139" s="39">
        <v>1.2</v>
      </c>
      <c r="F139" s="39">
        <v>0.5</v>
      </c>
      <c r="G139" s="39"/>
      <c r="H139" s="39"/>
      <c r="I139" s="39">
        <v>136</v>
      </c>
      <c r="J139" s="39">
        <v>45</v>
      </c>
      <c r="K139" s="39"/>
      <c r="L139" s="39"/>
      <c r="M139" s="39">
        <v>4</v>
      </c>
      <c r="N139" s="39">
        <v>0</v>
      </c>
      <c r="O139" s="39">
        <v>0</v>
      </c>
      <c r="P139" s="39">
        <v>0</v>
      </c>
      <c r="Q139" s="39">
        <v>20</v>
      </c>
      <c r="R139" s="39">
        <v>50</v>
      </c>
      <c r="S139" s="39">
        <v>40</v>
      </c>
      <c r="T139" s="39"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</row>
    <row r="140" spans="1:35" x14ac:dyDescent="0.25">
      <c r="A140" s="39">
        <v>3</v>
      </c>
      <c r="B140" s="39">
        <v>140</v>
      </c>
      <c r="C140" s="39" t="s">
        <v>274</v>
      </c>
      <c r="D140" s="39" t="s">
        <v>127</v>
      </c>
      <c r="E140" s="39">
        <v>3.3</v>
      </c>
      <c r="F140" s="39"/>
      <c r="G140" s="39">
        <v>0.7</v>
      </c>
      <c r="H140" s="39" t="s">
        <v>145</v>
      </c>
      <c r="I140" s="39">
        <v>152</v>
      </c>
      <c r="J140" s="39">
        <v>47</v>
      </c>
      <c r="K140" s="39"/>
      <c r="L140" s="39"/>
      <c r="M140" s="39"/>
      <c r="N140" s="39">
        <v>0</v>
      </c>
      <c r="O140" s="39">
        <v>0</v>
      </c>
      <c r="P140" s="39">
        <v>10</v>
      </c>
      <c r="Q140" s="39">
        <v>40</v>
      </c>
      <c r="R140" s="39">
        <v>40</v>
      </c>
      <c r="S140" s="39">
        <v>10</v>
      </c>
      <c r="T140" s="39"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</row>
    <row r="141" spans="1:35" x14ac:dyDescent="0.25">
      <c r="A141" s="39">
        <v>3</v>
      </c>
      <c r="B141" s="39">
        <v>141</v>
      </c>
      <c r="C141" s="39" t="s">
        <v>275</v>
      </c>
      <c r="D141" s="39" t="s">
        <v>137</v>
      </c>
      <c r="E141" s="39">
        <v>3</v>
      </c>
      <c r="F141" s="39">
        <v>0.4</v>
      </c>
      <c r="G141" s="39"/>
      <c r="H141" s="39"/>
      <c r="I141" s="39">
        <v>312</v>
      </c>
      <c r="J141" s="39">
        <v>18</v>
      </c>
      <c r="K141" s="39"/>
      <c r="L141" s="39"/>
      <c r="M141" s="39">
        <v>2</v>
      </c>
      <c r="N141" s="39">
        <v>0</v>
      </c>
      <c r="O141" s="39">
        <v>0</v>
      </c>
      <c r="P141" s="39">
        <v>0</v>
      </c>
      <c r="Q141" s="39">
        <v>40</v>
      </c>
      <c r="R141" s="39">
        <v>50</v>
      </c>
      <c r="S141" s="39">
        <v>10</v>
      </c>
      <c r="T141" s="39"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</row>
    <row r="142" spans="1:35" x14ac:dyDescent="0.25">
      <c r="A142" s="39">
        <v>3</v>
      </c>
      <c r="B142" s="39">
        <v>142</v>
      </c>
      <c r="C142" s="39" t="s">
        <v>276</v>
      </c>
      <c r="D142" s="39" t="s">
        <v>123</v>
      </c>
      <c r="E142" s="39">
        <v>2</v>
      </c>
      <c r="F142" s="39">
        <v>0.8</v>
      </c>
      <c r="G142" s="39"/>
      <c r="H142" s="39"/>
      <c r="I142" s="39">
        <v>514</v>
      </c>
      <c r="J142" s="39">
        <v>42</v>
      </c>
      <c r="K142" s="39">
        <v>1</v>
      </c>
      <c r="L142" s="39"/>
      <c r="M142" s="39">
        <v>3</v>
      </c>
      <c r="N142" s="39">
        <v>65</v>
      </c>
      <c r="O142" s="39">
        <v>0</v>
      </c>
      <c r="P142" s="39">
        <v>10</v>
      </c>
      <c r="Q142" s="39">
        <v>20</v>
      </c>
      <c r="R142" s="39">
        <v>40</v>
      </c>
      <c r="S142" s="39">
        <v>30</v>
      </c>
      <c r="T142" s="39"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</row>
    <row r="143" spans="1:35" x14ac:dyDescent="0.25">
      <c r="A143" s="39">
        <v>3</v>
      </c>
      <c r="B143" s="39">
        <v>143</v>
      </c>
      <c r="C143" s="39" t="s">
        <v>277</v>
      </c>
      <c r="D143" s="39" t="s">
        <v>127</v>
      </c>
      <c r="E143" s="39">
        <v>4.4000000000000004</v>
      </c>
      <c r="F143" s="39"/>
      <c r="G143" s="39">
        <v>0.7</v>
      </c>
      <c r="H143" s="39" t="s">
        <v>185</v>
      </c>
      <c r="I143" s="39">
        <v>120</v>
      </c>
      <c r="J143" s="39">
        <v>40</v>
      </c>
      <c r="K143" s="39"/>
      <c r="L143" s="39"/>
      <c r="M143" s="39"/>
      <c r="N143" s="39">
        <v>0</v>
      </c>
      <c r="O143" s="39">
        <v>0</v>
      </c>
      <c r="P143" s="39">
        <v>20</v>
      </c>
      <c r="Q143" s="39">
        <v>30</v>
      </c>
      <c r="R143" s="39">
        <v>20</v>
      </c>
      <c r="S143" s="39">
        <v>30</v>
      </c>
      <c r="T143" s="39"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</row>
    <row r="144" spans="1:35" x14ac:dyDescent="0.25">
      <c r="A144" s="39">
        <v>3</v>
      </c>
      <c r="B144" s="39">
        <v>144</v>
      </c>
      <c r="C144" s="39" t="s">
        <v>278</v>
      </c>
      <c r="D144" s="39" t="s">
        <v>123</v>
      </c>
      <c r="E144" s="39">
        <v>1.8</v>
      </c>
      <c r="F144" s="39">
        <v>0.4</v>
      </c>
      <c r="G144" s="39"/>
      <c r="H144" s="39"/>
      <c r="I144" s="39">
        <v>252</v>
      </c>
      <c r="J144" s="39">
        <v>70</v>
      </c>
      <c r="K144" s="39">
        <v>1</v>
      </c>
      <c r="L144" s="39">
        <v>1</v>
      </c>
      <c r="M144" s="39">
        <v>13</v>
      </c>
      <c r="N144" s="39">
        <v>30</v>
      </c>
      <c r="O144" s="39">
        <v>0</v>
      </c>
      <c r="P144" s="39">
        <v>0</v>
      </c>
      <c r="Q144" s="39">
        <v>30</v>
      </c>
      <c r="R144" s="39">
        <v>40</v>
      </c>
      <c r="S144" s="39">
        <v>30</v>
      </c>
      <c r="T144" s="39">
        <v>0</v>
      </c>
      <c r="U144" s="39">
        <v>42</v>
      </c>
      <c r="V144" s="39">
        <v>92</v>
      </c>
      <c r="W144" s="39">
        <v>88</v>
      </c>
      <c r="X144" s="39">
        <v>123</v>
      </c>
      <c r="Y144" s="39">
        <v>4</v>
      </c>
      <c r="Z144" s="39">
        <v>258</v>
      </c>
      <c r="AA144" s="39">
        <v>2.5</v>
      </c>
      <c r="AB144" s="39">
        <v>4</v>
      </c>
      <c r="AC144" s="39">
        <v>2.5</v>
      </c>
      <c r="AD144" s="39" t="s">
        <v>134</v>
      </c>
      <c r="AE144" s="39" t="s">
        <v>279</v>
      </c>
      <c r="AF144" s="39" t="s">
        <v>135</v>
      </c>
      <c r="AG144" s="39" t="s">
        <v>131</v>
      </c>
      <c r="AH144" s="39" t="s">
        <v>280</v>
      </c>
      <c r="AI144" s="39" t="s">
        <v>168</v>
      </c>
    </row>
    <row r="145" spans="1:35" x14ac:dyDescent="0.25">
      <c r="A145" s="39">
        <v>3</v>
      </c>
      <c r="B145" s="39">
        <v>145</v>
      </c>
      <c r="C145" s="39" t="s">
        <v>281</v>
      </c>
      <c r="D145" s="39" t="s">
        <v>127</v>
      </c>
      <c r="E145" s="39">
        <v>2</v>
      </c>
      <c r="F145" s="39"/>
      <c r="G145" s="39">
        <v>0.6</v>
      </c>
      <c r="H145" s="39" t="s">
        <v>128</v>
      </c>
      <c r="I145" s="39">
        <v>444</v>
      </c>
      <c r="J145" s="39">
        <v>56</v>
      </c>
      <c r="K145" s="39"/>
      <c r="L145" s="39"/>
      <c r="M145" s="39">
        <v>2</v>
      </c>
      <c r="N145" s="39">
        <v>0</v>
      </c>
      <c r="O145" s="39">
        <v>0</v>
      </c>
      <c r="P145" s="39">
        <v>20</v>
      </c>
      <c r="Q145" s="39">
        <v>30</v>
      </c>
      <c r="R145" s="39">
        <v>30</v>
      </c>
      <c r="S145" s="39">
        <v>20</v>
      </c>
      <c r="T145" s="39">
        <v>0</v>
      </c>
      <c r="U145" s="39">
        <v>59</v>
      </c>
      <c r="V145" s="39">
        <v>69</v>
      </c>
      <c r="W145" s="39">
        <v>58</v>
      </c>
      <c r="X145" s="39">
        <v>75</v>
      </c>
      <c r="Y145" s="39">
        <v>3.6</v>
      </c>
      <c r="Z145" s="39">
        <v>200</v>
      </c>
      <c r="AA145" s="39">
        <v>3.3</v>
      </c>
      <c r="AB145" s="39">
        <v>3.6</v>
      </c>
      <c r="AC145" s="39">
        <v>3.5</v>
      </c>
      <c r="AD145" s="39" t="s">
        <v>131</v>
      </c>
      <c r="AE145" s="39" t="s">
        <v>132</v>
      </c>
      <c r="AF145" s="39" t="s">
        <v>135</v>
      </c>
      <c r="AG145" s="39" t="s">
        <v>134</v>
      </c>
      <c r="AH145" s="39" t="s">
        <v>219</v>
      </c>
      <c r="AI145" s="39" t="s">
        <v>168</v>
      </c>
    </row>
    <row r="146" spans="1:35" x14ac:dyDescent="0.25">
      <c r="A146" s="39">
        <v>3</v>
      </c>
      <c r="B146" s="39">
        <v>146</v>
      </c>
      <c r="C146" s="39" t="s">
        <v>282</v>
      </c>
      <c r="D146" s="39" t="s">
        <v>123</v>
      </c>
      <c r="E146" s="39">
        <v>1.8</v>
      </c>
      <c r="F146" s="39">
        <v>0.6</v>
      </c>
      <c r="G146" s="39"/>
      <c r="H146" s="39"/>
      <c r="I146" s="39">
        <v>660</v>
      </c>
      <c r="J146" s="39">
        <v>55</v>
      </c>
      <c r="K146" s="39"/>
      <c r="L146" s="39">
        <v>2</v>
      </c>
      <c r="M146" s="39">
        <v>15</v>
      </c>
      <c r="N146" s="39">
        <v>30</v>
      </c>
      <c r="O146" s="39">
        <v>0</v>
      </c>
      <c r="P146" s="39">
        <v>10</v>
      </c>
      <c r="Q146" s="39">
        <v>50</v>
      </c>
      <c r="R146" s="39">
        <v>20</v>
      </c>
      <c r="S146" s="39">
        <v>20</v>
      </c>
      <c r="T146" s="39"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</row>
    <row r="147" spans="1:35" x14ac:dyDescent="0.25">
      <c r="A147" s="39">
        <v>3</v>
      </c>
      <c r="B147" s="39">
        <v>147</v>
      </c>
      <c r="C147" s="39" t="s">
        <v>283</v>
      </c>
      <c r="D147" s="39" t="s">
        <v>151</v>
      </c>
      <c r="E147" s="39">
        <v>1.8</v>
      </c>
      <c r="F147" s="39">
        <v>0.8</v>
      </c>
      <c r="G147" s="39"/>
      <c r="H147" s="39"/>
      <c r="I147" s="39">
        <v>666</v>
      </c>
      <c r="J147" s="39">
        <v>47</v>
      </c>
      <c r="K147" s="39"/>
      <c r="L147" s="39">
        <v>2</v>
      </c>
      <c r="M147" s="39">
        <v>4</v>
      </c>
      <c r="N147" s="39">
        <v>0</v>
      </c>
      <c r="O147" s="39">
        <v>10</v>
      </c>
      <c r="P147" s="39">
        <v>10</v>
      </c>
      <c r="Q147" s="39">
        <v>20</v>
      </c>
      <c r="R147" s="39">
        <v>40</v>
      </c>
      <c r="S147" s="39">
        <v>30</v>
      </c>
      <c r="T147" s="39"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</row>
    <row r="148" spans="1:35" x14ac:dyDescent="0.25">
      <c r="A148" s="39">
        <v>3</v>
      </c>
      <c r="B148" s="39">
        <v>148</v>
      </c>
      <c r="C148" s="39" t="s">
        <v>284</v>
      </c>
      <c r="D148" s="39" t="s">
        <v>123</v>
      </c>
      <c r="E148" s="39">
        <v>1.2</v>
      </c>
      <c r="F148" s="39">
        <v>0.7</v>
      </c>
      <c r="G148" s="39"/>
      <c r="H148" s="39"/>
      <c r="I148" s="39">
        <v>132</v>
      </c>
      <c r="J148" s="39">
        <v>47</v>
      </c>
      <c r="K148" s="39"/>
      <c r="L148" s="39"/>
      <c r="M148" s="39">
        <v>1</v>
      </c>
      <c r="N148" s="39">
        <v>0</v>
      </c>
      <c r="O148" s="39">
        <v>0</v>
      </c>
      <c r="P148" s="39">
        <v>10</v>
      </c>
      <c r="Q148" s="39">
        <v>20</v>
      </c>
      <c r="R148" s="39">
        <v>40</v>
      </c>
      <c r="S148" s="39">
        <v>30</v>
      </c>
      <c r="T148" s="39"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</row>
    <row r="149" spans="1:35" x14ac:dyDescent="0.25">
      <c r="A149" s="39">
        <v>3</v>
      </c>
      <c r="B149" s="39">
        <v>149</v>
      </c>
      <c r="C149" s="39" t="s">
        <v>285</v>
      </c>
      <c r="D149" s="39" t="s">
        <v>127</v>
      </c>
      <c r="E149" s="39">
        <v>3.9</v>
      </c>
      <c r="F149" s="39"/>
      <c r="G149" s="39">
        <v>1</v>
      </c>
      <c r="H149" s="39" t="s">
        <v>185</v>
      </c>
      <c r="I149" s="39">
        <v>162</v>
      </c>
      <c r="J149" s="39">
        <v>55</v>
      </c>
      <c r="K149" s="39"/>
      <c r="L149" s="39"/>
      <c r="M149" s="39">
        <v>1</v>
      </c>
      <c r="N149" s="39">
        <v>0</v>
      </c>
      <c r="O149" s="39">
        <v>0</v>
      </c>
      <c r="P149" s="39">
        <v>10</v>
      </c>
      <c r="Q149" s="39">
        <v>20</v>
      </c>
      <c r="R149" s="39">
        <v>40</v>
      </c>
      <c r="S149" s="39">
        <v>20</v>
      </c>
      <c r="T149" s="39">
        <v>10</v>
      </c>
      <c r="U149" s="39">
        <v>51</v>
      </c>
      <c r="V149" s="39">
        <v>67</v>
      </c>
      <c r="W149" s="39">
        <v>56</v>
      </c>
      <c r="X149" s="39">
        <v>68</v>
      </c>
      <c r="Y149" s="39">
        <v>5.9</v>
      </c>
      <c r="Z149" s="39">
        <v>120</v>
      </c>
      <c r="AA149" s="39">
        <v>5.9</v>
      </c>
      <c r="AB149" s="39">
        <v>4</v>
      </c>
      <c r="AC149" s="39">
        <v>2.8</v>
      </c>
      <c r="AD149" s="39" t="s">
        <v>134</v>
      </c>
      <c r="AE149" s="39" t="s">
        <v>132</v>
      </c>
      <c r="AF149" s="39" t="s">
        <v>135</v>
      </c>
      <c r="AG149" s="39" t="s">
        <v>134</v>
      </c>
      <c r="AH149" s="39" t="s">
        <v>133</v>
      </c>
      <c r="AI149" s="39" t="s">
        <v>168</v>
      </c>
    </row>
    <row r="150" spans="1:35" x14ac:dyDescent="0.25">
      <c r="A150" s="39">
        <v>4</v>
      </c>
      <c r="B150" s="39">
        <v>150</v>
      </c>
      <c r="C150" s="39" t="s">
        <v>285</v>
      </c>
      <c r="D150" s="39" t="s">
        <v>127</v>
      </c>
      <c r="E150" s="39">
        <v>2</v>
      </c>
      <c r="F150" s="39"/>
      <c r="G150" s="39">
        <v>0.7</v>
      </c>
      <c r="H150" s="39" t="s">
        <v>185</v>
      </c>
      <c r="I150" s="39">
        <v>72</v>
      </c>
      <c r="J150" s="39">
        <v>30</v>
      </c>
      <c r="K150" s="39">
        <v>1</v>
      </c>
      <c r="L150" s="39"/>
      <c r="M150" s="39"/>
      <c r="N150" s="39">
        <v>45</v>
      </c>
      <c r="O150" s="39">
        <v>0</v>
      </c>
      <c r="P150" s="39">
        <v>0</v>
      </c>
      <c r="Q150" s="39">
        <v>30</v>
      </c>
      <c r="R150" s="39">
        <v>20</v>
      </c>
      <c r="S150" s="39">
        <v>10</v>
      </c>
      <c r="T150" s="39">
        <v>30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</row>
    <row r="151" spans="1:35" x14ac:dyDescent="0.25">
      <c r="A151" s="39">
        <v>4</v>
      </c>
      <c r="B151" s="39">
        <v>151</v>
      </c>
      <c r="C151" s="39" t="s">
        <v>286</v>
      </c>
      <c r="D151" s="39" t="s">
        <v>123</v>
      </c>
      <c r="E151" s="39">
        <v>1.6</v>
      </c>
      <c r="F151" s="39">
        <v>0.8</v>
      </c>
      <c r="G151" s="39"/>
      <c r="H151" s="39"/>
      <c r="I151" s="39">
        <v>220</v>
      </c>
      <c r="J151" s="39">
        <v>54</v>
      </c>
      <c r="K151" s="39"/>
      <c r="L151" s="39"/>
      <c r="M151" s="39"/>
      <c r="N151" s="39">
        <v>0</v>
      </c>
      <c r="O151" s="39">
        <v>0</v>
      </c>
      <c r="P151" s="39">
        <v>10</v>
      </c>
      <c r="Q151" s="39">
        <v>10</v>
      </c>
      <c r="R151" s="39">
        <v>20</v>
      </c>
      <c r="S151" s="39">
        <v>40</v>
      </c>
      <c r="T151" s="39">
        <v>20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</row>
    <row r="152" spans="1:35" x14ac:dyDescent="0.25">
      <c r="A152" s="39">
        <v>4</v>
      </c>
      <c r="B152" s="39">
        <v>152</v>
      </c>
      <c r="C152" s="39" t="s">
        <v>285</v>
      </c>
      <c r="D152" s="39" t="s">
        <v>127</v>
      </c>
      <c r="E152" s="39">
        <v>4</v>
      </c>
      <c r="F152" s="39"/>
      <c r="G152" s="39">
        <v>0.8</v>
      </c>
      <c r="H152" s="39" t="s">
        <v>185</v>
      </c>
      <c r="I152" s="39">
        <v>108</v>
      </c>
      <c r="J152" s="39">
        <v>30</v>
      </c>
      <c r="K152" s="39"/>
      <c r="L152" s="39"/>
      <c r="M152" s="39">
        <v>1</v>
      </c>
      <c r="N152" s="39">
        <v>0</v>
      </c>
      <c r="O152" s="39">
        <v>0</v>
      </c>
      <c r="P152" s="39">
        <v>10</v>
      </c>
      <c r="Q152" s="39">
        <v>20</v>
      </c>
      <c r="R152" s="39">
        <v>20</v>
      </c>
      <c r="S152" s="39">
        <v>30</v>
      </c>
      <c r="T152" s="39">
        <v>20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</row>
    <row r="153" spans="1:35" x14ac:dyDescent="0.25">
      <c r="A153" s="39">
        <v>4</v>
      </c>
      <c r="B153" s="39">
        <v>153</v>
      </c>
      <c r="C153" s="39" t="s">
        <v>287</v>
      </c>
      <c r="D153" s="39" t="s">
        <v>123</v>
      </c>
      <c r="E153" s="39">
        <v>1.4</v>
      </c>
      <c r="F153" s="39">
        <v>0.7</v>
      </c>
      <c r="G153" s="39"/>
      <c r="H153" s="39"/>
      <c r="I153" s="39">
        <v>182</v>
      </c>
      <c r="J153" s="39">
        <v>50</v>
      </c>
      <c r="K153" s="39"/>
      <c r="L153" s="39"/>
      <c r="M153" s="39">
        <v>9</v>
      </c>
      <c r="N153" s="39">
        <v>0</v>
      </c>
      <c r="O153" s="39">
        <v>10</v>
      </c>
      <c r="P153" s="39">
        <v>0</v>
      </c>
      <c r="Q153" s="39">
        <v>20</v>
      </c>
      <c r="R153" s="39">
        <v>40</v>
      </c>
      <c r="S153" s="39">
        <v>30</v>
      </c>
      <c r="T153" s="39">
        <v>10</v>
      </c>
      <c r="U153" s="39">
        <v>50</v>
      </c>
      <c r="V153" s="39">
        <v>43.5</v>
      </c>
      <c r="W153" s="39">
        <v>70</v>
      </c>
      <c r="X153" s="39">
        <v>102</v>
      </c>
      <c r="Y153" s="39">
        <v>4.0999999999999996</v>
      </c>
      <c r="Z153" s="39">
        <v>132</v>
      </c>
      <c r="AA153" s="39">
        <v>3.1</v>
      </c>
      <c r="AB153" s="39">
        <v>3.9</v>
      </c>
      <c r="AC153" s="39">
        <v>2.1</v>
      </c>
      <c r="AD153" s="39" t="s">
        <v>131</v>
      </c>
      <c r="AE153" s="39" t="s">
        <v>132</v>
      </c>
      <c r="AF153" s="39" t="s">
        <v>135</v>
      </c>
      <c r="AG153" s="39" t="s">
        <v>134</v>
      </c>
      <c r="AH153" s="39" t="s">
        <v>219</v>
      </c>
      <c r="AI153" s="39" t="s">
        <v>135</v>
      </c>
    </row>
    <row r="154" spans="1:35" x14ac:dyDescent="0.25">
      <c r="A154" s="39">
        <v>4</v>
      </c>
      <c r="B154" s="39">
        <v>154</v>
      </c>
      <c r="C154" s="39" t="s">
        <v>288</v>
      </c>
      <c r="D154" s="39" t="s">
        <v>127</v>
      </c>
      <c r="E154" s="39">
        <v>3.1</v>
      </c>
      <c r="F154" s="39"/>
      <c r="G154" s="39">
        <v>0.8</v>
      </c>
      <c r="H154" s="39" t="s">
        <v>185</v>
      </c>
      <c r="I154" s="39">
        <v>114</v>
      </c>
      <c r="J154" s="39">
        <v>72</v>
      </c>
      <c r="K154" s="39">
        <v>1</v>
      </c>
      <c r="L154" s="39">
        <v>1</v>
      </c>
      <c r="M154" s="39"/>
      <c r="N154" s="39">
        <v>0</v>
      </c>
      <c r="O154" s="39">
        <v>0</v>
      </c>
      <c r="P154" s="39">
        <v>0</v>
      </c>
      <c r="Q154" s="39">
        <v>20</v>
      </c>
      <c r="R154" s="39">
        <v>50</v>
      </c>
      <c r="S154" s="39">
        <v>20</v>
      </c>
      <c r="T154" s="39">
        <v>10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</row>
    <row r="155" spans="1:35" x14ac:dyDescent="0.25">
      <c r="A155" s="39">
        <v>4</v>
      </c>
      <c r="B155" s="39">
        <v>155</v>
      </c>
      <c r="C155" s="39" t="s">
        <v>289</v>
      </c>
      <c r="D155" s="39" t="s">
        <v>123</v>
      </c>
      <c r="E155" s="39">
        <v>1.6</v>
      </c>
      <c r="F155" s="39">
        <v>1</v>
      </c>
      <c r="G155" s="39"/>
      <c r="H155" s="39"/>
      <c r="I155" s="39">
        <v>108</v>
      </c>
      <c r="J155" s="39">
        <v>58</v>
      </c>
      <c r="K155" s="39"/>
      <c r="L155" s="39"/>
      <c r="M155" s="39"/>
      <c r="N155" s="39">
        <v>0</v>
      </c>
      <c r="O155" s="39">
        <v>0</v>
      </c>
      <c r="P155" s="39">
        <v>0</v>
      </c>
      <c r="Q155" s="39">
        <v>30</v>
      </c>
      <c r="R155" s="39">
        <v>40</v>
      </c>
      <c r="S155" s="39">
        <v>20</v>
      </c>
      <c r="T155" s="39">
        <v>10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</row>
    <row r="156" spans="1:35" x14ac:dyDescent="0.25">
      <c r="A156" s="39">
        <v>4</v>
      </c>
      <c r="B156" s="39">
        <v>156</v>
      </c>
      <c r="C156" s="39" t="s">
        <v>290</v>
      </c>
      <c r="D156" s="39" t="s">
        <v>127</v>
      </c>
      <c r="E156" s="39">
        <v>4.2</v>
      </c>
      <c r="F156" s="39"/>
      <c r="G156" s="39">
        <v>1.1000000000000001</v>
      </c>
      <c r="H156" s="39" t="s">
        <v>185</v>
      </c>
      <c r="I156" s="39">
        <v>250</v>
      </c>
      <c r="J156" s="39">
        <v>49</v>
      </c>
      <c r="K156" s="39"/>
      <c r="L156" s="39"/>
      <c r="M156" s="39"/>
      <c r="N156" s="39">
        <v>0</v>
      </c>
      <c r="O156" s="39">
        <v>0</v>
      </c>
      <c r="P156" s="39">
        <v>10</v>
      </c>
      <c r="Q156" s="39">
        <v>30</v>
      </c>
      <c r="R156" s="39">
        <v>40</v>
      </c>
      <c r="S156" s="39">
        <v>0</v>
      </c>
      <c r="T156" s="39">
        <v>20</v>
      </c>
      <c r="U156" s="39">
        <v>48</v>
      </c>
      <c r="V156" s="39">
        <v>48</v>
      </c>
      <c r="W156" s="39">
        <v>49.5</v>
      </c>
      <c r="X156" s="39">
        <v>67</v>
      </c>
      <c r="Y156" s="39">
        <v>4</v>
      </c>
      <c r="Z156" s="39">
        <v>77</v>
      </c>
      <c r="AA156" s="39">
        <v>4</v>
      </c>
      <c r="AB156" s="39">
        <v>3</v>
      </c>
      <c r="AC156" s="39">
        <v>2.2999999999999998</v>
      </c>
      <c r="AD156" s="39" t="s">
        <v>131</v>
      </c>
      <c r="AE156" s="39" t="s">
        <v>291</v>
      </c>
      <c r="AF156" s="39" t="s">
        <v>135</v>
      </c>
      <c r="AG156" s="39" t="s">
        <v>134</v>
      </c>
      <c r="AH156" s="39" t="s">
        <v>219</v>
      </c>
      <c r="AI156" s="39" t="s">
        <v>135</v>
      </c>
    </row>
    <row r="157" spans="1:35" x14ac:dyDescent="0.25">
      <c r="A157" s="39">
        <v>4</v>
      </c>
      <c r="B157" s="39">
        <v>157</v>
      </c>
      <c r="C157" s="39" t="s">
        <v>292</v>
      </c>
      <c r="D157" s="39" t="s">
        <v>123</v>
      </c>
      <c r="E157" s="39">
        <v>2.5</v>
      </c>
      <c r="F157" s="39">
        <v>0.9</v>
      </c>
      <c r="G157" s="39"/>
      <c r="H157" s="39"/>
      <c r="I157" s="39">
        <v>348</v>
      </c>
      <c r="J157" s="39">
        <v>60</v>
      </c>
      <c r="K157" s="39"/>
      <c r="L157" s="39"/>
      <c r="M157" s="39">
        <v>1</v>
      </c>
      <c r="N157" s="39">
        <v>0</v>
      </c>
      <c r="O157" s="39">
        <v>90</v>
      </c>
      <c r="P157" s="39">
        <v>0</v>
      </c>
      <c r="Q157" s="39">
        <v>0</v>
      </c>
      <c r="R157" s="39">
        <v>40</v>
      </c>
      <c r="S157" s="39">
        <v>50</v>
      </c>
      <c r="T157" s="39">
        <v>10</v>
      </c>
      <c r="U157" s="39">
        <v>53</v>
      </c>
      <c r="V157" s="39">
        <v>63</v>
      </c>
      <c r="W157" s="39">
        <v>51</v>
      </c>
      <c r="X157" s="39">
        <v>87</v>
      </c>
      <c r="Y157" s="39">
        <v>4.4000000000000004</v>
      </c>
      <c r="Z157" s="39">
        <v>89</v>
      </c>
      <c r="AA157" s="39">
        <v>4.4000000000000004</v>
      </c>
      <c r="AB157" s="39">
        <v>2.9</v>
      </c>
      <c r="AC157" s="39">
        <v>3.7</v>
      </c>
      <c r="AD157" s="39" t="s">
        <v>131</v>
      </c>
      <c r="AE157" s="39" t="s">
        <v>291</v>
      </c>
      <c r="AF157" s="39" t="s">
        <v>135</v>
      </c>
      <c r="AG157" s="39" t="s">
        <v>134</v>
      </c>
      <c r="AH157" s="39" t="s">
        <v>280</v>
      </c>
      <c r="AI157" s="39" t="s">
        <v>264</v>
      </c>
    </row>
    <row r="158" spans="1:35" x14ac:dyDescent="0.25">
      <c r="A158" s="39">
        <v>4</v>
      </c>
      <c r="B158" s="39">
        <v>158</v>
      </c>
      <c r="C158" s="39" t="s">
        <v>293</v>
      </c>
      <c r="D158" s="39" t="s">
        <v>127</v>
      </c>
      <c r="E158" s="39">
        <v>5.7</v>
      </c>
      <c r="F158" s="39"/>
      <c r="G158" s="39">
        <v>0.9</v>
      </c>
      <c r="H158" s="39" t="s">
        <v>185</v>
      </c>
      <c r="I158" s="39">
        <v>132</v>
      </c>
      <c r="J158" s="39">
        <v>42</v>
      </c>
      <c r="K158" s="39"/>
      <c r="L158" s="39"/>
      <c r="M158" s="39"/>
      <c r="N158" s="39">
        <v>0</v>
      </c>
      <c r="O158" s="39">
        <v>0</v>
      </c>
      <c r="P158" s="39">
        <v>50</v>
      </c>
      <c r="Q158" s="39">
        <v>10</v>
      </c>
      <c r="R158" s="39">
        <v>0</v>
      </c>
      <c r="S158" s="39">
        <v>10</v>
      </c>
      <c r="T158" s="39">
        <v>30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</row>
    <row r="159" spans="1:35" x14ac:dyDescent="0.25">
      <c r="A159" s="39">
        <v>4</v>
      </c>
      <c r="B159" s="39">
        <v>159</v>
      </c>
      <c r="C159" s="39" t="s">
        <v>294</v>
      </c>
      <c r="D159" s="39" t="s">
        <v>123</v>
      </c>
      <c r="E159" s="39">
        <v>1.6</v>
      </c>
      <c r="F159" s="39">
        <v>0.7</v>
      </c>
      <c r="G159" s="39"/>
      <c r="H159" s="39"/>
      <c r="I159" s="39">
        <v>350</v>
      </c>
      <c r="J159" s="39">
        <v>75</v>
      </c>
      <c r="K159" s="39"/>
      <c r="L159" s="39">
        <v>1</v>
      </c>
      <c r="M159" s="39">
        <v>7</v>
      </c>
      <c r="N159" s="39">
        <v>0</v>
      </c>
      <c r="O159" s="39">
        <v>10</v>
      </c>
      <c r="P159" s="39">
        <v>0</v>
      </c>
      <c r="Q159" s="39">
        <v>10</v>
      </c>
      <c r="R159" s="39">
        <v>60</v>
      </c>
      <c r="S159" s="39">
        <v>30</v>
      </c>
      <c r="T159" s="39"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</row>
    <row r="160" spans="1:35" x14ac:dyDescent="0.25">
      <c r="A160" s="39">
        <v>4</v>
      </c>
      <c r="B160" s="39">
        <v>160</v>
      </c>
      <c r="C160" s="39" t="s">
        <v>295</v>
      </c>
      <c r="D160" s="39" t="s">
        <v>127</v>
      </c>
      <c r="E160" s="39">
        <v>5.8</v>
      </c>
      <c r="F160" s="39"/>
      <c r="G160" s="39">
        <v>0.8</v>
      </c>
      <c r="H160" s="39" t="s">
        <v>185</v>
      </c>
      <c r="I160" s="39">
        <v>138</v>
      </c>
      <c r="J160" s="39">
        <v>53</v>
      </c>
      <c r="K160" s="39"/>
      <c r="L160" s="39"/>
      <c r="M160" s="39">
        <v>2</v>
      </c>
      <c r="N160" s="39">
        <v>0</v>
      </c>
      <c r="O160" s="39">
        <v>0</v>
      </c>
      <c r="P160" s="39">
        <v>20</v>
      </c>
      <c r="Q160" s="39">
        <v>30</v>
      </c>
      <c r="R160" s="39">
        <v>20</v>
      </c>
      <c r="S160" s="39">
        <v>10</v>
      </c>
      <c r="T160" s="39">
        <v>20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</row>
    <row r="161" spans="1:35" x14ac:dyDescent="0.25">
      <c r="A161" s="39">
        <v>4</v>
      </c>
      <c r="B161" s="39">
        <v>161</v>
      </c>
      <c r="C161" s="39" t="s">
        <v>296</v>
      </c>
      <c r="D161" s="39" t="s">
        <v>123</v>
      </c>
      <c r="E161" s="39">
        <v>1.1000000000000001</v>
      </c>
      <c r="F161" s="39">
        <v>0.6</v>
      </c>
      <c r="G161" s="39"/>
      <c r="H161" s="39"/>
      <c r="I161" s="39">
        <v>93</v>
      </c>
      <c r="J161" s="39">
        <v>70</v>
      </c>
      <c r="K161" s="39"/>
      <c r="L161" s="39"/>
      <c r="M161" s="39"/>
      <c r="N161" s="39">
        <v>0</v>
      </c>
      <c r="O161" s="39">
        <v>0</v>
      </c>
      <c r="P161" s="39">
        <v>10</v>
      </c>
      <c r="Q161" s="39">
        <v>10</v>
      </c>
      <c r="R161" s="39">
        <v>40</v>
      </c>
      <c r="S161" s="39">
        <v>40</v>
      </c>
      <c r="T161" s="39">
        <v>0</v>
      </c>
      <c r="U161" s="39">
        <v>67</v>
      </c>
      <c r="V161" s="39">
        <v>87</v>
      </c>
      <c r="W161" s="39">
        <v>89</v>
      </c>
      <c r="X161" s="39">
        <v>95</v>
      </c>
      <c r="Y161" s="39">
        <v>2.5</v>
      </c>
      <c r="Z161" s="39">
        <v>110</v>
      </c>
      <c r="AA161" s="39">
        <v>2.5</v>
      </c>
      <c r="AB161" s="39">
        <v>2.4</v>
      </c>
      <c r="AC161" s="39">
        <v>2</v>
      </c>
      <c r="AD161" s="39" t="s">
        <v>131</v>
      </c>
      <c r="AE161" s="39" t="s">
        <v>132</v>
      </c>
      <c r="AF161" s="39" t="s">
        <v>135</v>
      </c>
      <c r="AG161" s="39" t="s">
        <v>131</v>
      </c>
      <c r="AH161" s="39" t="s">
        <v>219</v>
      </c>
      <c r="AI161" s="39" t="s">
        <v>168</v>
      </c>
    </row>
    <row r="162" spans="1:35" x14ac:dyDescent="0.25">
      <c r="A162" s="39">
        <v>4</v>
      </c>
      <c r="B162" s="39">
        <v>162</v>
      </c>
      <c r="C162" s="39" t="s">
        <v>297</v>
      </c>
      <c r="D162" s="39" t="s">
        <v>127</v>
      </c>
      <c r="E162" s="39">
        <v>3.2</v>
      </c>
      <c r="F162" s="39"/>
      <c r="G162" s="39">
        <v>0.8</v>
      </c>
      <c r="H162" s="39" t="s">
        <v>185</v>
      </c>
      <c r="I162" s="39">
        <v>180</v>
      </c>
      <c r="J162" s="39">
        <v>42</v>
      </c>
      <c r="K162" s="39">
        <v>1</v>
      </c>
      <c r="L162" s="39"/>
      <c r="M162" s="39">
        <v>1</v>
      </c>
      <c r="N162" s="39">
        <v>0</v>
      </c>
      <c r="O162" s="39">
        <v>0</v>
      </c>
      <c r="P162" s="39">
        <v>10</v>
      </c>
      <c r="Q162" s="39">
        <v>20</v>
      </c>
      <c r="R162" s="39">
        <v>40</v>
      </c>
      <c r="S162" s="39">
        <v>30</v>
      </c>
      <c r="T162" s="39"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</row>
    <row r="163" spans="1:35" x14ac:dyDescent="0.25">
      <c r="A163" s="39">
        <v>4</v>
      </c>
      <c r="B163" s="39">
        <v>163</v>
      </c>
      <c r="C163" s="39" t="s">
        <v>298</v>
      </c>
      <c r="D163" s="39" t="s">
        <v>123</v>
      </c>
      <c r="E163" s="39">
        <v>1.3</v>
      </c>
      <c r="F163" s="39">
        <v>0.6</v>
      </c>
      <c r="G163" s="39"/>
      <c r="H163" s="39"/>
      <c r="I163" s="39">
        <v>312</v>
      </c>
      <c r="J163" s="39">
        <v>65</v>
      </c>
      <c r="K163" s="39"/>
      <c r="L163" s="39">
        <v>1</v>
      </c>
      <c r="M163" s="39">
        <v>2</v>
      </c>
      <c r="N163" s="39">
        <v>0</v>
      </c>
      <c r="O163" s="39">
        <v>0</v>
      </c>
      <c r="P163" s="39">
        <v>10</v>
      </c>
      <c r="Q163" s="39">
        <v>20</v>
      </c>
      <c r="R163" s="39">
        <v>40</v>
      </c>
      <c r="S163" s="39">
        <v>30</v>
      </c>
      <c r="T163" s="39"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</row>
    <row r="164" spans="1:35" x14ac:dyDescent="0.25">
      <c r="A164" s="39">
        <v>4</v>
      </c>
      <c r="B164" s="39">
        <v>164</v>
      </c>
      <c r="C164" s="39" t="s">
        <v>299</v>
      </c>
      <c r="D164" s="39" t="s">
        <v>151</v>
      </c>
      <c r="E164" s="39">
        <v>2</v>
      </c>
      <c r="F164" s="39">
        <v>1.2</v>
      </c>
      <c r="G164" s="39"/>
      <c r="H164" s="39"/>
      <c r="I164" s="39">
        <v>78</v>
      </c>
      <c r="J164" s="39">
        <v>35</v>
      </c>
      <c r="K164" s="39"/>
      <c r="L164" s="39"/>
      <c r="M164" s="39"/>
      <c r="N164" s="39">
        <v>0</v>
      </c>
      <c r="O164" s="39">
        <v>0</v>
      </c>
      <c r="P164" s="39">
        <v>10</v>
      </c>
      <c r="Q164" s="39">
        <v>10</v>
      </c>
      <c r="R164" s="39">
        <v>40</v>
      </c>
      <c r="S164" s="39">
        <v>40</v>
      </c>
      <c r="T164" s="39"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</row>
    <row r="165" spans="1:35" x14ac:dyDescent="0.25">
      <c r="A165" s="39">
        <v>4</v>
      </c>
      <c r="B165" s="39">
        <v>165</v>
      </c>
      <c r="C165" s="39" t="s">
        <v>300</v>
      </c>
      <c r="D165" s="39" t="s">
        <v>123</v>
      </c>
      <c r="E165" s="39">
        <v>1.9</v>
      </c>
      <c r="F165" s="39">
        <v>0.8</v>
      </c>
      <c r="G165" s="39"/>
      <c r="H165" s="39"/>
      <c r="I165" s="39">
        <v>504</v>
      </c>
      <c r="J165" s="39">
        <v>50</v>
      </c>
      <c r="K165" s="39"/>
      <c r="L165" s="39">
        <v>1</v>
      </c>
      <c r="M165" s="39">
        <v>2</v>
      </c>
      <c r="N165" s="39">
        <v>0</v>
      </c>
      <c r="O165" s="39">
        <v>0</v>
      </c>
      <c r="P165" s="39">
        <v>10</v>
      </c>
      <c r="Q165" s="39">
        <v>10</v>
      </c>
      <c r="R165" s="39">
        <v>40</v>
      </c>
      <c r="S165" s="39">
        <v>40</v>
      </c>
      <c r="T165" s="39"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</row>
    <row r="166" spans="1:35" x14ac:dyDescent="0.25">
      <c r="A166" s="39">
        <v>4</v>
      </c>
      <c r="B166" s="39">
        <v>166</v>
      </c>
      <c r="C166" s="39" t="s">
        <v>301</v>
      </c>
      <c r="D166" s="39" t="s">
        <v>127</v>
      </c>
      <c r="E166" s="39">
        <v>2.7</v>
      </c>
      <c r="F166" s="39"/>
      <c r="G166" s="39">
        <v>1</v>
      </c>
      <c r="H166" s="39" t="s">
        <v>128</v>
      </c>
      <c r="I166" s="39">
        <v>108</v>
      </c>
      <c r="J166" s="39">
        <v>38</v>
      </c>
      <c r="K166" s="39"/>
      <c r="L166" s="39"/>
      <c r="M166" s="39">
        <v>2</v>
      </c>
      <c r="N166" s="39">
        <v>0</v>
      </c>
      <c r="O166" s="39">
        <v>0</v>
      </c>
      <c r="P166" s="39">
        <v>10</v>
      </c>
      <c r="Q166" s="39">
        <v>20</v>
      </c>
      <c r="R166" s="39">
        <v>50</v>
      </c>
      <c r="S166" s="39">
        <v>20</v>
      </c>
      <c r="T166" s="39"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</row>
    <row r="167" spans="1:35" x14ac:dyDescent="0.25">
      <c r="A167" s="39">
        <v>4</v>
      </c>
      <c r="B167" s="39">
        <v>167</v>
      </c>
      <c r="C167" s="39" t="s">
        <v>302</v>
      </c>
      <c r="D167" s="39" t="s">
        <v>123</v>
      </c>
      <c r="E167" s="39">
        <v>1.7</v>
      </c>
      <c r="F167" s="39">
        <v>0.9</v>
      </c>
      <c r="G167" s="39"/>
      <c r="H167" s="39"/>
      <c r="I167" s="39">
        <v>48</v>
      </c>
      <c r="J167" s="39">
        <v>60</v>
      </c>
      <c r="K167" s="39"/>
      <c r="L167" s="39"/>
      <c r="M167" s="39">
        <v>1</v>
      </c>
      <c r="N167" s="39">
        <v>0</v>
      </c>
      <c r="O167" s="39">
        <v>0</v>
      </c>
      <c r="P167" s="39">
        <v>10</v>
      </c>
      <c r="Q167" s="39">
        <v>20</v>
      </c>
      <c r="R167" s="39">
        <v>40</v>
      </c>
      <c r="S167" s="39">
        <v>30</v>
      </c>
      <c r="T167" s="39">
        <v>0</v>
      </c>
      <c r="U167" s="39">
        <v>54</v>
      </c>
      <c r="V167" s="39">
        <v>61</v>
      </c>
      <c r="W167" s="39">
        <v>60</v>
      </c>
      <c r="X167" s="39">
        <v>105</v>
      </c>
      <c r="Y167" s="39">
        <v>3.9</v>
      </c>
      <c r="Z167" s="39">
        <v>275</v>
      </c>
      <c r="AA167" s="39">
        <v>2.8</v>
      </c>
      <c r="AB167" s="39">
        <v>3.8</v>
      </c>
      <c r="AC167" s="39">
        <v>1.7</v>
      </c>
      <c r="AD167" s="39" t="s">
        <v>131</v>
      </c>
      <c r="AE167" s="39" t="s">
        <v>135</v>
      </c>
      <c r="AF167" s="39" t="s">
        <v>135</v>
      </c>
      <c r="AG167" s="39" t="s">
        <v>134</v>
      </c>
      <c r="AH167" s="39" t="s">
        <v>280</v>
      </c>
      <c r="AI167" s="39" t="s">
        <v>168</v>
      </c>
    </row>
    <row r="168" spans="1:35" x14ac:dyDescent="0.25">
      <c r="A168" s="39">
        <v>4</v>
      </c>
      <c r="B168" s="39">
        <v>168</v>
      </c>
      <c r="C168" s="39" t="s">
        <v>303</v>
      </c>
      <c r="D168" s="39" t="s">
        <v>127</v>
      </c>
      <c r="E168" s="39">
        <v>1.9</v>
      </c>
      <c r="F168" s="39"/>
      <c r="G168" s="39">
        <v>0.8</v>
      </c>
      <c r="H168" s="39" t="s">
        <v>128</v>
      </c>
      <c r="I168" s="39">
        <v>120</v>
      </c>
      <c r="J168" s="39">
        <v>39</v>
      </c>
      <c r="K168" s="39"/>
      <c r="L168" s="39"/>
      <c r="M168" s="39">
        <v>1</v>
      </c>
      <c r="N168" s="39">
        <v>0</v>
      </c>
      <c r="O168" s="39">
        <v>0</v>
      </c>
      <c r="P168" s="39">
        <v>10</v>
      </c>
      <c r="Q168" s="39">
        <v>10</v>
      </c>
      <c r="R168" s="39">
        <v>40</v>
      </c>
      <c r="S168" s="39">
        <v>40</v>
      </c>
      <c r="T168" s="39">
        <v>0</v>
      </c>
      <c r="U168" s="39">
        <v>43</v>
      </c>
      <c r="V168" s="39">
        <v>40</v>
      </c>
      <c r="W168" s="39">
        <v>39</v>
      </c>
      <c r="X168" s="39">
        <v>72</v>
      </c>
      <c r="Y168" s="39">
        <v>3.4</v>
      </c>
      <c r="Z168" s="39">
        <v>197</v>
      </c>
      <c r="AA168" s="39">
        <v>2.4</v>
      </c>
      <c r="AB168" s="39">
        <v>3.2</v>
      </c>
      <c r="AC168" s="39">
        <v>3.1</v>
      </c>
      <c r="AD168" s="39" t="s">
        <v>131</v>
      </c>
      <c r="AE168" s="39" t="s">
        <v>132</v>
      </c>
      <c r="AF168" s="39" t="s">
        <v>135</v>
      </c>
      <c r="AG168" s="39" t="s">
        <v>134</v>
      </c>
      <c r="AH168" s="39" t="s">
        <v>280</v>
      </c>
      <c r="AI168" s="39" t="s">
        <v>168</v>
      </c>
    </row>
    <row r="169" spans="1:35" x14ac:dyDescent="0.25">
      <c r="A169" s="39">
        <v>5</v>
      </c>
      <c r="B169" s="39">
        <v>169</v>
      </c>
      <c r="C169" s="39" t="s">
        <v>304</v>
      </c>
      <c r="D169" s="39" t="s">
        <v>123</v>
      </c>
      <c r="E169" s="39">
        <v>2</v>
      </c>
      <c r="F169" s="39">
        <v>0.8</v>
      </c>
      <c r="G169" s="39"/>
      <c r="H169" s="39"/>
      <c r="I169" s="39">
        <v>186</v>
      </c>
      <c r="J169" s="39">
        <v>33</v>
      </c>
      <c r="K169" s="39"/>
      <c r="L169" s="39">
        <v>1</v>
      </c>
      <c r="M169" s="39">
        <v>16</v>
      </c>
      <c r="N169" s="39">
        <v>0</v>
      </c>
      <c r="O169" s="39">
        <v>0</v>
      </c>
      <c r="P169" s="39">
        <v>10</v>
      </c>
      <c r="Q169" s="39">
        <v>20</v>
      </c>
      <c r="R169" s="39">
        <v>40</v>
      </c>
      <c r="S169" s="39">
        <v>30</v>
      </c>
      <c r="T169" s="39"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</row>
    <row r="170" spans="1:35" x14ac:dyDescent="0.25">
      <c r="A170" s="39">
        <v>5</v>
      </c>
      <c r="B170" s="39">
        <v>170</v>
      </c>
      <c r="C170" s="39" t="s">
        <v>305</v>
      </c>
      <c r="D170" s="39" t="s">
        <v>127</v>
      </c>
      <c r="E170" s="39">
        <v>4.2</v>
      </c>
      <c r="F170" s="39"/>
      <c r="G170" s="39">
        <v>0.9</v>
      </c>
      <c r="H170" s="39" t="s">
        <v>128</v>
      </c>
      <c r="I170" s="39">
        <v>364</v>
      </c>
      <c r="J170" s="39">
        <v>45</v>
      </c>
      <c r="K170" s="39"/>
      <c r="L170" s="39"/>
      <c r="M170" s="39"/>
      <c r="N170" s="39">
        <v>0</v>
      </c>
      <c r="O170" s="39">
        <v>50</v>
      </c>
      <c r="P170" s="39">
        <v>10</v>
      </c>
      <c r="Q170" s="39">
        <v>10</v>
      </c>
      <c r="R170" s="39">
        <v>40</v>
      </c>
      <c r="S170" s="39">
        <v>40</v>
      </c>
      <c r="T170" s="39"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</row>
    <row r="171" spans="1:35" x14ac:dyDescent="0.25">
      <c r="A171" s="39">
        <v>5</v>
      </c>
      <c r="B171" s="39">
        <v>171</v>
      </c>
      <c r="C171" s="39" t="s">
        <v>306</v>
      </c>
      <c r="D171" s="39" t="s">
        <v>123</v>
      </c>
      <c r="E171" s="39">
        <v>1.2</v>
      </c>
      <c r="F171" s="39">
        <v>0.7</v>
      </c>
      <c r="G171" s="39"/>
      <c r="H171" s="39"/>
      <c r="I171" s="39">
        <v>620</v>
      </c>
      <c r="J171" s="39">
        <v>75</v>
      </c>
      <c r="K171" s="39"/>
      <c r="L171" s="39">
        <v>1</v>
      </c>
      <c r="M171" s="39">
        <v>6</v>
      </c>
      <c r="N171" s="39">
        <v>0</v>
      </c>
      <c r="O171" s="39">
        <v>0</v>
      </c>
      <c r="P171" s="39">
        <v>10</v>
      </c>
      <c r="Q171" s="39">
        <v>20</v>
      </c>
      <c r="R171" s="39">
        <v>50</v>
      </c>
      <c r="S171" s="39">
        <v>20</v>
      </c>
      <c r="T171" s="39"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</row>
    <row r="172" spans="1:35" x14ac:dyDescent="0.25">
      <c r="A172" s="39">
        <v>5</v>
      </c>
      <c r="B172" s="39">
        <v>172</v>
      </c>
      <c r="C172" s="39" t="s">
        <v>307</v>
      </c>
      <c r="D172" s="39" t="s">
        <v>151</v>
      </c>
      <c r="E172" s="39">
        <v>1.8</v>
      </c>
      <c r="F172" s="39">
        <v>1.2</v>
      </c>
      <c r="G172" s="39"/>
      <c r="H172" s="39"/>
      <c r="I172" s="39">
        <v>420</v>
      </c>
      <c r="J172" s="39">
        <v>42</v>
      </c>
      <c r="K172" s="39"/>
      <c r="L172" s="39"/>
      <c r="M172" s="39">
        <v>2</v>
      </c>
      <c r="N172" s="39">
        <v>0</v>
      </c>
      <c r="O172" s="39">
        <v>0</v>
      </c>
      <c r="P172" s="39">
        <v>10</v>
      </c>
      <c r="Q172" s="39">
        <v>20</v>
      </c>
      <c r="R172" s="39">
        <v>30</v>
      </c>
      <c r="S172" s="39">
        <v>40</v>
      </c>
      <c r="T172" s="39"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</row>
    <row r="173" spans="1:35" x14ac:dyDescent="0.25">
      <c r="A173" s="39">
        <v>5</v>
      </c>
      <c r="B173" s="39">
        <v>173</v>
      </c>
      <c r="C173" s="39" t="s">
        <v>308</v>
      </c>
      <c r="D173" s="39" t="s">
        <v>137</v>
      </c>
      <c r="E173" s="39">
        <v>1</v>
      </c>
      <c r="F173" s="39">
        <v>0.1</v>
      </c>
      <c r="G173" s="39"/>
      <c r="H173" s="39"/>
      <c r="I173" s="39">
        <v>372</v>
      </c>
      <c r="J173" s="39">
        <v>5</v>
      </c>
      <c r="K173" s="39"/>
      <c r="L173" s="39"/>
      <c r="M173" s="39">
        <v>3</v>
      </c>
      <c r="N173" s="39">
        <v>0</v>
      </c>
      <c r="O173" s="39">
        <v>0</v>
      </c>
      <c r="P173" s="39">
        <v>20</v>
      </c>
      <c r="Q173" s="39">
        <v>40</v>
      </c>
      <c r="R173" s="39">
        <v>20</v>
      </c>
      <c r="S173" s="39">
        <v>20</v>
      </c>
      <c r="T173" s="39"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</row>
    <row r="174" spans="1:35" x14ac:dyDescent="0.25">
      <c r="A174" s="39">
        <v>5</v>
      </c>
      <c r="B174" s="39">
        <v>174</v>
      </c>
      <c r="C174" s="39" t="s">
        <v>309</v>
      </c>
      <c r="D174" s="39" t="s">
        <v>127</v>
      </c>
      <c r="E174" s="39">
        <v>2.1</v>
      </c>
      <c r="F174" s="39"/>
      <c r="G174" s="39">
        <v>1</v>
      </c>
      <c r="H174" s="39" t="s">
        <v>145</v>
      </c>
      <c r="I174" s="39">
        <v>40</v>
      </c>
      <c r="J174" s="39">
        <v>35</v>
      </c>
      <c r="K174" s="39"/>
      <c r="L174" s="39"/>
      <c r="M174" s="39">
        <v>1</v>
      </c>
      <c r="N174" s="39">
        <v>0</v>
      </c>
      <c r="O174" s="39">
        <v>0</v>
      </c>
      <c r="P174" s="39">
        <v>0</v>
      </c>
      <c r="Q174" s="39">
        <v>20</v>
      </c>
      <c r="R174" s="39">
        <v>50</v>
      </c>
      <c r="S174" s="39">
        <v>30</v>
      </c>
      <c r="T174" s="39"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</row>
    <row r="175" spans="1:35" x14ac:dyDescent="0.25">
      <c r="A175" s="39">
        <v>5</v>
      </c>
      <c r="B175" s="39">
        <v>175</v>
      </c>
      <c r="C175" s="39" t="s">
        <v>310</v>
      </c>
      <c r="D175" s="39" t="s">
        <v>123</v>
      </c>
      <c r="E175" s="39">
        <v>1.1000000000000001</v>
      </c>
      <c r="F175" s="39">
        <v>0.6</v>
      </c>
      <c r="G175" s="39"/>
      <c r="H175" s="39"/>
      <c r="I175" s="39">
        <v>40</v>
      </c>
      <c r="J175" s="39">
        <v>43</v>
      </c>
      <c r="K175" s="39"/>
      <c r="L175" s="39"/>
      <c r="M175" s="39"/>
      <c r="N175" s="39">
        <v>0</v>
      </c>
      <c r="O175" s="39">
        <v>0</v>
      </c>
      <c r="P175" s="39">
        <v>0</v>
      </c>
      <c r="Q175" s="39">
        <v>20</v>
      </c>
      <c r="R175" s="39">
        <v>50</v>
      </c>
      <c r="S175" s="39">
        <v>30</v>
      </c>
      <c r="T175" s="39"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</row>
    <row r="176" spans="1:35" x14ac:dyDescent="0.25">
      <c r="A176" s="39">
        <v>5</v>
      </c>
      <c r="B176" s="39">
        <v>176</v>
      </c>
      <c r="C176" s="39" t="s">
        <v>311</v>
      </c>
      <c r="D176" s="39" t="s">
        <v>127</v>
      </c>
      <c r="E176" s="39">
        <v>2.5</v>
      </c>
      <c r="F176" s="39"/>
      <c r="G176" s="39">
        <v>0.7</v>
      </c>
      <c r="H176" s="39" t="s">
        <v>128</v>
      </c>
      <c r="I176" s="39">
        <v>264</v>
      </c>
      <c r="J176" s="39">
        <v>37</v>
      </c>
      <c r="K176" s="39"/>
      <c r="L176" s="39"/>
      <c r="M176" s="39">
        <v>9</v>
      </c>
      <c r="N176" s="39">
        <v>0</v>
      </c>
      <c r="O176" s="39">
        <v>10</v>
      </c>
      <c r="P176" s="39">
        <v>10</v>
      </c>
      <c r="Q176" s="39">
        <v>20</v>
      </c>
      <c r="R176" s="39">
        <v>30</v>
      </c>
      <c r="S176" s="39">
        <v>40</v>
      </c>
      <c r="T176" s="39"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</row>
    <row r="177" spans="1:35" x14ac:dyDescent="0.25">
      <c r="A177" s="39">
        <v>5</v>
      </c>
      <c r="B177" s="39">
        <v>177</v>
      </c>
      <c r="C177" s="39" t="s">
        <v>312</v>
      </c>
      <c r="D177" s="39" t="s">
        <v>123</v>
      </c>
      <c r="E177" s="39">
        <v>1.3</v>
      </c>
      <c r="F177" s="39">
        <v>0.6</v>
      </c>
      <c r="G177" s="39"/>
      <c r="H177" s="39"/>
      <c r="I177" s="39">
        <v>114</v>
      </c>
      <c r="J177" s="39">
        <v>48</v>
      </c>
      <c r="K177" s="39">
        <v>3</v>
      </c>
      <c r="L177" s="39">
        <v>2</v>
      </c>
      <c r="M177" s="39">
        <v>12</v>
      </c>
      <c r="N177" s="39">
        <v>0</v>
      </c>
      <c r="O177" s="39">
        <v>0</v>
      </c>
      <c r="P177" s="39">
        <v>0</v>
      </c>
      <c r="Q177" s="39">
        <v>20</v>
      </c>
      <c r="R177" s="39">
        <v>50</v>
      </c>
      <c r="S177" s="39">
        <v>30</v>
      </c>
      <c r="T177" s="39"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</row>
    <row r="178" spans="1:35" x14ac:dyDescent="0.25">
      <c r="A178" s="39">
        <v>5</v>
      </c>
      <c r="B178" s="39">
        <v>178</v>
      </c>
      <c r="C178" s="39" t="s">
        <v>313</v>
      </c>
      <c r="D178" s="39" t="s">
        <v>127</v>
      </c>
      <c r="E178" s="39">
        <v>2.1</v>
      </c>
      <c r="F178" s="39"/>
      <c r="G178" s="39">
        <v>0.8</v>
      </c>
      <c r="H178" s="39" t="s">
        <v>128</v>
      </c>
      <c r="I178" s="39">
        <v>342</v>
      </c>
      <c r="J178" s="39">
        <v>54</v>
      </c>
      <c r="K178" s="39"/>
      <c r="L178" s="39">
        <v>1</v>
      </c>
      <c r="M178" s="39">
        <v>1</v>
      </c>
      <c r="N178" s="39">
        <v>20</v>
      </c>
      <c r="O178" s="39">
        <v>10</v>
      </c>
      <c r="P178" s="39">
        <v>10</v>
      </c>
      <c r="Q178" s="39">
        <v>20</v>
      </c>
      <c r="R178" s="39">
        <v>40</v>
      </c>
      <c r="S178" s="39">
        <v>30</v>
      </c>
      <c r="T178" s="39"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</row>
    <row r="179" spans="1:35" x14ac:dyDescent="0.25">
      <c r="A179" s="39">
        <v>5</v>
      </c>
      <c r="B179" s="39">
        <v>179</v>
      </c>
      <c r="C179" s="39" t="s">
        <v>125</v>
      </c>
      <c r="D179" s="39" t="s">
        <v>125</v>
      </c>
      <c r="E179" s="39">
        <v>1.5</v>
      </c>
      <c r="F179" s="39">
        <v>0.5</v>
      </c>
      <c r="G179" s="39"/>
      <c r="H179" s="39"/>
      <c r="I179" s="39">
        <v>354</v>
      </c>
      <c r="J179" s="39">
        <v>38</v>
      </c>
      <c r="K179" s="39">
        <v>1</v>
      </c>
      <c r="L179" s="39">
        <v>5</v>
      </c>
      <c r="M179" s="39">
        <v>13</v>
      </c>
      <c r="N179" s="39">
        <v>0</v>
      </c>
      <c r="O179" s="39">
        <v>0</v>
      </c>
      <c r="P179" s="39">
        <v>10</v>
      </c>
      <c r="Q179" s="39">
        <v>30</v>
      </c>
      <c r="R179" s="39">
        <v>40</v>
      </c>
      <c r="S179" s="39">
        <v>20</v>
      </c>
      <c r="T179" s="39"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</row>
    <row r="180" spans="1:35" x14ac:dyDescent="0.25">
      <c r="A180" s="39">
        <v>5</v>
      </c>
      <c r="B180" s="39">
        <v>180</v>
      </c>
      <c r="C180" s="39" t="s">
        <v>314</v>
      </c>
      <c r="D180" s="39" t="s">
        <v>123</v>
      </c>
      <c r="E180" s="39">
        <v>1.5</v>
      </c>
      <c r="F180" s="39">
        <v>0.7</v>
      </c>
      <c r="G180" s="39"/>
      <c r="H180" s="39"/>
      <c r="I180" s="39">
        <v>510</v>
      </c>
      <c r="J180" s="39">
        <v>57</v>
      </c>
      <c r="K180" s="39"/>
      <c r="L180" s="39"/>
      <c r="M180" s="39">
        <v>3</v>
      </c>
      <c r="N180" s="39">
        <v>0</v>
      </c>
      <c r="O180" s="39">
        <v>0</v>
      </c>
      <c r="P180" s="39">
        <v>10</v>
      </c>
      <c r="Q180" s="39">
        <v>30</v>
      </c>
      <c r="R180" s="39">
        <v>30</v>
      </c>
      <c r="S180" s="39">
        <v>30</v>
      </c>
      <c r="T180" s="39">
        <v>0</v>
      </c>
      <c r="U180" s="39">
        <v>52</v>
      </c>
      <c r="V180" s="39">
        <v>53.5</v>
      </c>
      <c r="W180" s="39">
        <v>56</v>
      </c>
      <c r="X180" s="39">
        <v>64</v>
      </c>
      <c r="Y180" s="39">
        <v>3.4</v>
      </c>
      <c r="Z180" s="39">
        <v>86</v>
      </c>
      <c r="AA180" s="39">
        <v>3.4</v>
      </c>
      <c r="AB180" s="39">
        <v>3.2</v>
      </c>
      <c r="AC180" s="39">
        <v>2.6</v>
      </c>
      <c r="AD180" s="39" t="s">
        <v>134</v>
      </c>
      <c r="AE180" s="39" t="s">
        <v>132</v>
      </c>
      <c r="AF180" s="39" t="s">
        <v>135</v>
      </c>
      <c r="AG180" s="39" t="s">
        <v>131</v>
      </c>
      <c r="AH180" s="39" t="s">
        <v>132</v>
      </c>
      <c r="AI180" s="39" t="s">
        <v>168</v>
      </c>
    </row>
    <row r="181" spans="1:35" x14ac:dyDescent="0.25">
      <c r="A181" s="39">
        <v>5</v>
      </c>
      <c r="B181" s="39">
        <v>181</v>
      </c>
      <c r="C181" s="39" t="s">
        <v>315</v>
      </c>
      <c r="D181" s="39" t="s">
        <v>127</v>
      </c>
      <c r="E181" s="39">
        <v>2.7</v>
      </c>
      <c r="F181" s="39"/>
      <c r="G181" s="39">
        <v>0.9</v>
      </c>
      <c r="H181" s="39" t="s">
        <v>128</v>
      </c>
      <c r="I181" s="39">
        <v>150</v>
      </c>
      <c r="J181" s="39">
        <v>37</v>
      </c>
      <c r="K181" s="39"/>
      <c r="L181" s="39"/>
      <c r="M181" s="39"/>
      <c r="N181" s="39">
        <v>40</v>
      </c>
      <c r="O181" s="39">
        <v>0</v>
      </c>
      <c r="P181" s="39">
        <v>10</v>
      </c>
      <c r="Q181" s="39">
        <v>20</v>
      </c>
      <c r="R181" s="39">
        <v>50</v>
      </c>
      <c r="S181" s="39">
        <v>20</v>
      </c>
      <c r="T181" s="39">
        <v>0</v>
      </c>
      <c r="U181" s="39">
        <v>42</v>
      </c>
      <c r="V181" s="39">
        <v>42</v>
      </c>
      <c r="W181" s="39">
        <v>43.5</v>
      </c>
      <c r="X181" s="39">
        <v>66</v>
      </c>
      <c r="Y181" s="39">
        <v>4.7</v>
      </c>
      <c r="Z181" s="39">
        <v>180</v>
      </c>
      <c r="AA181" s="39">
        <v>4.7</v>
      </c>
      <c r="AB181" s="39">
        <v>4.3</v>
      </c>
      <c r="AC181" s="39">
        <v>3.5</v>
      </c>
      <c r="AD181" s="39" t="s">
        <v>131</v>
      </c>
      <c r="AE181" s="39" t="s">
        <v>132</v>
      </c>
      <c r="AF181" s="39" t="s">
        <v>135</v>
      </c>
      <c r="AG181" s="39" t="s">
        <v>168</v>
      </c>
      <c r="AH181" s="39" t="s">
        <v>168</v>
      </c>
      <c r="AI181" s="39" t="s">
        <v>168</v>
      </c>
    </row>
    <row r="182" spans="1:35" x14ac:dyDescent="0.25">
      <c r="A182" s="39">
        <v>5</v>
      </c>
      <c r="B182" s="39">
        <v>182</v>
      </c>
      <c r="C182" s="39" t="s">
        <v>316</v>
      </c>
      <c r="D182" s="39" t="s">
        <v>123</v>
      </c>
      <c r="E182" s="39">
        <v>1.3</v>
      </c>
      <c r="F182" s="39">
        <v>0.7</v>
      </c>
      <c r="G182" s="39"/>
      <c r="H182" s="39"/>
      <c r="I182" s="39">
        <v>278</v>
      </c>
      <c r="J182" s="39">
        <v>42</v>
      </c>
      <c r="K182" s="39"/>
      <c r="L182" s="39">
        <v>1</v>
      </c>
      <c r="M182" s="39"/>
      <c r="N182" s="39">
        <v>0</v>
      </c>
      <c r="O182" s="39">
        <v>0</v>
      </c>
      <c r="P182" s="39">
        <v>10</v>
      </c>
      <c r="Q182" s="39">
        <v>20</v>
      </c>
      <c r="R182" s="39">
        <v>30</v>
      </c>
      <c r="S182" s="39">
        <v>40</v>
      </c>
      <c r="T182" s="39"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</row>
    <row r="183" spans="1:35" x14ac:dyDescent="0.25">
      <c r="A183" s="39">
        <v>5</v>
      </c>
      <c r="B183" s="39">
        <v>183</v>
      </c>
      <c r="C183" s="39" t="s">
        <v>317</v>
      </c>
      <c r="D183" s="39" t="s">
        <v>127</v>
      </c>
      <c r="E183" s="39">
        <v>2.9</v>
      </c>
      <c r="F183" s="39"/>
      <c r="G183" s="39">
        <v>0.9</v>
      </c>
      <c r="H183" s="39" t="s">
        <v>128</v>
      </c>
      <c r="I183" s="39">
        <v>216</v>
      </c>
      <c r="J183" s="39">
        <v>37</v>
      </c>
      <c r="K183" s="39"/>
      <c r="L183" s="39"/>
      <c r="M183" s="39"/>
      <c r="N183" s="39">
        <v>0</v>
      </c>
      <c r="O183" s="39">
        <v>40</v>
      </c>
      <c r="P183" s="39">
        <v>10</v>
      </c>
      <c r="Q183" s="39">
        <v>20</v>
      </c>
      <c r="R183" s="39">
        <v>30</v>
      </c>
      <c r="S183" s="39">
        <v>30</v>
      </c>
      <c r="T183" s="39">
        <v>10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</row>
    <row r="184" spans="1:35" x14ac:dyDescent="0.25">
      <c r="A184" s="39">
        <v>5</v>
      </c>
      <c r="B184" s="39">
        <v>184</v>
      </c>
      <c r="C184" s="39" t="s">
        <v>318</v>
      </c>
      <c r="D184" s="39" t="s">
        <v>123</v>
      </c>
      <c r="E184" s="39">
        <v>1.3</v>
      </c>
      <c r="F184" s="39">
        <v>0.8</v>
      </c>
      <c r="G184" s="39"/>
      <c r="H184" s="39"/>
      <c r="I184" s="39">
        <v>232</v>
      </c>
      <c r="J184" s="39">
        <v>65</v>
      </c>
      <c r="K184" s="39"/>
      <c r="L184" s="39">
        <v>2</v>
      </c>
      <c r="M184" s="39">
        <v>4</v>
      </c>
      <c r="N184" s="39">
        <v>10</v>
      </c>
      <c r="O184" s="39">
        <v>0</v>
      </c>
      <c r="P184" s="39">
        <v>0</v>
      </c>
      <c r="Q184" s="39">
        <v>20</v>
      </c>
      <c r="R184" s="39">
        <v>30</v>
      </c>
      <c r="S184" s="39">
        <v>50</v>
      </c>
      <c r="T184" s="39"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</row>
    <row r="185" spans="1:35" x14ac:dyDescent="0.25">
      <c r="A185" s="39">
        <v>5</v>
      </c>
      <c r="B185" s="39">
        <v>185</v>
      </c>
      <c r="C185" s="39" t="s">
        <v>319</v>
      </c>
      <c r="D185" s="39" t="s">
        <v>151</v>
      </c>
      <c r="E185" s="39">
        <v>1.7</v>
      </c>
      <c r="F185" s="39">
        <v>0.9</v>
      </c>
      <c r="G185" s="39"/>
      <c r="H185" s="39"/>
      <c r="I185" s="39">
        <v>330</v>
      </c>
      <c r="J185" s="39">
        <v>59</v>
      </c>
      <c r="K185" s="39"/>
      <c r="L185" s="39">
        <v>1</v>
      </c>
      <c r="M185" s="39">
        <v>7</v>
      </c>
      <c r="N185" s="39">
        <v>0</v>
      </c>
      <c r="O185" s="39">
        <v>20</v>
      </c>
      <c r="P185" s="39">
        <v>0</v>
      </c>
      <c r="Q185" s="39">
        <v>30</v>
      </c>
      <c r="R185" s="39">
        <v>30</v>
      </c>
      <c r="S185" s="39">
        <v>40</v>
      </c>
      <c r="T185" s="39"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</row>
    <row r="186" spans="1:35" x14ac:dyDescent="0.25">
      <c r="A186" s="39">
        <v>5</v>
      </c>
      <c r="B186" s="39">
        <v>186</v>
      </c>
      <c r="C186" s="39" t="s">
        <v>320</v>
      </c>
      <c r="D186" s="39" t="s">
        <v>123</v>
      </c>
      <c r="E186" s="39">
        <v>1.4</v>
      </c>
      <c r="F186" s="39">
        <v>0.9</v>
      </c>
      <c r="G186" s="39"/>
      <c r="H186" s="39"/>
      <c r="I186" s="39">
        <v>160</v>
      </c>
      <c r="J186" s="39">
        <v>64</v>
      </c>
      <c r="K186" s="39"/>
      <c r="L186" s="39">
        <v>1</v>
      </c>
      <c r="M186" s="39"/>
      <c r="N186" s="39">
        <v>0</v>
      </c>
      <c r="O186" s="39">
        <v>0</v>
      </c>
      <c r="P186" s="39">
        <v>10</v>
      </c>
      <c r="Q186" s="39">
        <v>20</v>
      </c>
      <c r="R186" s="39">
        <v>30</v>
      </c>
      <c r="S186" s="39">
        <v>40</v>
      </c>
      <c r="T186" s="39"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</row>
    <row r="187" spans="1:35" x14ac:dyDescent="0.25">
      <c r="A187" s="39">
        <v>5</v>
      </c>
      <c r="B187" s="39">
        <v>187</v>
      </c>
      <c r="C187" s="39" t="s">
        <v>321</v>
      </c>
      <c r="D187" s="39" t="s">
        <v>127</v>
      </c>
      <c r="E187" s="39">
        <v>2.1</v>
      </c>
      <c r="F187" s="39"/>
      <c r="G187" s="39">
        <v>1</v>
      </c>
      <c r="H187" s="39" t="s">
        <v>128</v>
      </c>
      <c r="I187" s="39">
        <v>180</v>
      </c>
      <c r="J187" s="39">
        <v>47</v>
      </c>
      <c r="K187" s="39"/>
      <c r="L187" s="39"/>
      <c r="M187" s="39"/>
      <c r="N187" s="39">
        <v>0</v>
      </c>
      <c r="O187" s="39">
        <v>0</v>
      </c>
      <c r="P187" s="39">
        <v>10</v>
      </c>
      <c r="Q187" s="39">
        <v>30</v>
      </c>
      <c r="R187" s="39">
        <v>20</v>
      </c>
      <c r="S187" s="39">
        <v>40</v>
      </c>
      <c r="T187" s="39"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</row>
    <row r="188" spans="1:35" x14ac:dyDescent="0.25">
      <c r="A188" s="39">
        <v>5</v>
      </c>
      <c r="B188" s="39">
        <v>188</v>
      </c>
      <c r="C188" s="39" t="s">
        <v>322</v>
      </c>
      <c r="D188" s="39" t="s">
        <v>123</v>
      </c>
      <c r="E188" s="39">
        <v>1.7</v>
      </c>
      <c r="F188" s="39">
        <v>0.8</v>
      </c>
      <c r="G188" s="39"/>
      <c r="H188" s="39"/>
      <c r="I188" s="39">
        <v>168</v>
      </c>
      <c r="J188" s="39">
        <v>45</v>
      </c>
      <c r="K188" s="39"/>
      <c r="L188" s="39">
        <v>1</v>
      </c>
      <c r="M188" s="39">
        <v>1</v>
      </c>
      <c r="N188" s="39">
        <v>0</v>
      </c>
      <c r="O188" s="39">
        <v>0</v>
      </c>
      <c r="P188" s="39">
        <v>0</v>
      </c>
      <c r="Q188" s="39">
        <v>20</v>
      </c>
      <c r="R188" s="39">
        <v>40</v>
      </c>
      <c r="S188" s="39">
        <v>40</v>
      </c>
      <c r="T188" s="39">
        <v>0</v>
      </c>
      <c r="U188" s="39">
        <v>43</v>
      </c>
      <c r="V188" s="39">
        <v>43</v>
      </c>
      <c r="W188" s="39">
        <v>58</v>
      </c>
      <c r="X188" s="39">
        <v>66</v>
      </c>
      <c r="Y188" s="39">
        <v>4.3</v>
      </c>
      <c r="Z188" s="39">
        <v>216</v>
      </c>
      <c r="AA188" s="39">
        <v>3.3</v>
      </c>
      <c r="AB188" s="39">
        <v>3.6</v>
      </c>
      <c r="AC188" s="39">
        <v>4.2</v>
      </c>
      <c r="AD188" s="39" t="s">
        <v>131</v>
      </c>
      <c r="AE188" s="39" t="s">
        <v>219</v>
      </c>
      <c r="AF188" s="39" t="s">
        <v>135</v>
      </c>
      <c r="AG188" s="39" t="s">
        <v>131</v>
      </c>
      <c r="AH188" s="39" t="s">
        <v>219</v>
      </c>
      <c r="AI188" s="39" t="s">
        <v>168</v>
      </c>
    </row>
    <row r="189" spans="1:35" x14ac:dyDescent="0.25">
      <c r="A189" s="39">
        <v>5</v>
      </c>
      <c r="B189" s="39">
        <v>189</v>
      </c>
      <c r="C189" s="39" t="s">
        <v>323</v>
      </c>
      <c r="D189" s="39" t="s">
        <v>127</v>
      </c>
      <c r="E189" s="39">
        <v>2</v>
      </c>
      <c r="F189" s="39"/>
      <c r="G189" s="39">
        <v>0.9</v>
      </c>
      <c r="H189" s="39" t="s">
        <v>128</v>
      </c>
      <c r="I189" s="39">
        <v>175</v>
      </c>
      <c r="J189" s="39">
        <v>57</v>
      </c>
      <c r="K189" s="39"/>
      <c r="L189" s="39"/>
      <c r="M189" s="39"/>
      <c r="N189" s="39">
        <v>0</v>
      </c>
      <c r="O189" s="39">
        <v>10</v>
      </c>
      <c r="P189" s="39">
        <v>10</v>
      </c>
      <c r="Q189" s="39">
        <v>50</v>
      </c>
      <c r="R189" s="39">
        <v>30</v>
      </c>
      <c r="S189" s="39">
        <v>10</v>
      </c>
      <c r="T189" s="39"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</row>
    <row r="190" spans="1:35" x14ac:dyDescent="0.25">
      <c r="A190" s="39">
        <v>5</v>
      </c>
      <c r="B190" s="39">
        <v>190</v>
      </c>
      <c r="C190" s="39" t="s">
        <v>324</v>
      </c>
      <c r="D190" s="39" t="s">
        <v>151</v>
      </c>
      <c r="E190" s="39">
        <v>1.9</v>
      </c>
      <c r="F190" s="39">
        <v>1.1000000000000001</v>
      </c>
      <c r="G190" s="39"/>
      <c r="H190" s="39"/>
      <c r="I190" s="39">
        <v>108</v>
      </c>
      <c r="J190" s="39">
        <v>41</v>
      </c>
      <c r="K190" s="39"/>
      <c r="L190" s="39"/>
      <c r="M190" s="39"/>
      <c r="N190" s="39">
        <v>0</v>
      </c>
      <c r="O190" s="39">
        <v>0</v>
      </c>
      <c r="P190" s="39">
        <v>10</v>
      </c>
      <c r="Q190" s="39">
        <v>20</v>
      </c>
      <c r="R190" s="39">
        <v>40</v>
      </c>
      <c r="S190" s="39">
        <v>30</v>
      </c>
      <c r="T190" s="39"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</row>
    <row r="191" spans="1:35" x14ac:dyDescent="0.25">
      <c r="A191" s="39">
        <v>5</v>
      </c>
      <c r="B191" s="39">
        <v>191</v>
      </c>
      <c r="C191" s="39" t="s">
        <v>325</v>
      </c>
      <c r="D191" s="39" t="s">
        <v>127</v>
      </c>
      <c r="E191" s="39">
        <v>2.2999999999999998</v>
      </c>
      <c r="F191" s="39"/>
      <c r="G191" s="39">
        <v>0.9</v>
      </c>
      <c r="H191" s="39" t="s">
        <v>128</v>
      </c>
      <c r="I191" s="39">
        <v>170</v>
      </c>
      <c r="J191" s="39">
        <v>37</v>
      </c>
      <c r="K191" s="39"/>
      <c r="L191" s="39"/>
      <c r="M191" s="39"/>
      <c r="N191" s="39">
        <v>0</v>
      </c>
      <c r="O191" s="39">
        <v>35</v>
      </c>
      <c r="P191" s="39">
        <v>10</v>
      </c>
      <c r="Q191" s="39">
        <v>20</v>
      </c>
      <c r="R191" s="39">
        <v>30</v>
      </c>
      <c r="S191" s="39">
        <v>40</v>
      </c>
      <c r="T191" s="39"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</row>
    <row r="192" spans="1:35" x14ac:dyDescent="0.25">
      <c r="A192" s="39">
        <v>5</v>
      </c>
      <c r="B192" s="39">
        <v>192</v>
      </c>
      <c r="C192" s="39" t="s">
        <v>326</v>
      </c>
      <c r="D192" s="39" t="s">
        <v>123</v>
      </c>
      <c r="E192" s="39">
        <v>1.9</v>
      </c>
      <c r="F192" s="39">
        <v>0.8</v>
      </c>
      <c r="G192" s="39"/>
      <c r="H192" s="39"/>
      <c r="I192" s="39">
        <v>232</v>
      </c>
      <c r="J192" s="39">
        <v>67</v>
      </c>
      <c r="K192" s="39"/>
      <c r="L192" s="39">
        <v>1</v>
      </c>
      <c r="M192" s="39">
        <v>3</v>
      </c>
      <c r="N192" s="39">
        <v>0</v>
      </c>
      <c r="O192" s="39">
        <v>0</v>
      </c>
      <c r="P192" s="39">
        <v>0</v>
      </c>
      <c r="Q192" s="39">
        <v>20</v>
      </c>
      <c r="R192" s="39">
        <v>50</v>
      </c>
      <c r="S192" s="39">
        <v>30</v>
      </c>
      <c r="T192" s="39"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</row>
    <row r="193" spans="1:35" x14ac:dyDescent="0.25">
      <c r="A193" s="39">
        <v>5</v>
      </c>
      <c r="B193" s="39">
        <v>193</v>
      </c>
      <c r="C193" s="39" t="s">
        <v>125</v>
      </c>
      <c r="D193" s="39" t="s">
        <v>125</v>
      </c>
      <c r="E193" s="39">
        <v>1.6</v>
      </c>
      <c r="F193" s="39">
        <v>0.3</v>
      </c>
      <c r="G193" s="39"/>
      <c r="H193" s="39" t="s">
        <v>327</v>
      </c>
      <c r="I193" s="39">
        <v>644</v>
      </c>
      <c r="J193" s="39">
        <v>4.5</v>
      </c>
      <c r="K193" s="39">
        <v>2</v>
      </c>
      <c r="L193" s="39">
        <v>2</v>
      </c>
      <c r="M193" s="39">
        <v>10</v>
      </c>
      <c r="N193" s="39">
        <v>0</v>
      </c>
      <c r="O193" s="39">
        <v>0</v>
      </c>
      <c r="P193" s="39">
        <v>80</v>
      </c>
      <c r="Q193" s="39">
        <v>20</v>
      </c>
      <c r="R193" s="39">
        <v>0</v>
      </c>
      <c r="S193" s="39">
        <v>0</v>
      </c>
      <c r="T193" s="39"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</row>
    <row r="194" spans="1:35" x14ac:dyDescent="0.25">
      <c r="A194" s="39">
        <v>5</v>
      </c>
      <c r="B194" s="39">
        <v>194</v>
      </c>
      <c r="C194" s="39" t="s">
        <v>125</v>
      </c>
      <c r="D194" s="39" t="s">
        <v>125</v>
      </c>
      <c r="E194" s="39">
        <v>0.2</v>
      </c>
      <c r="F194" s="39">
        <v>0.1</v>
      </c>
      <c r="G194" s="39"/>
      <c r="H194" s="39"/>
      <c r="I194" s="39">
        <v>50</v>
      </c>
      <c r="J194" s="39">
        <v>2.5</v>
      </c>
      <c r="K194" s="39"/>
      <c r="L194" s="39"/>
      <c r="M194" s="39"/>
      <c r="N194" s="39">
        <v>0</v>
      </c>
      <c r="O194" s="39">
        <v>0</v>
      </c>
      <c r="P194" s="39">
        <v>90</v>
      </c>
      <c r="Q194" s="39">
        <v>10</v>
      </c>
      <c r="R194" s="39">
        <v>0</v>
      </c>
      <c r="S194" s="39">
        <v>0</v>
      </c>
      <c r="T194" s="39"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</row>
    <row r="195" spans="1:35" x14ac:dyDescent="0.25">
      <c r="A195" s="39">
        <v>5</v>
      </c>
      <c r="B195" s="39">
        <v>195</v>
      </c>
      <c r="C195" s="39" t="s">
        <v>125</v>
      </c>
      <c r="D195" s="39" t="s">
        <v>125</v>
      </c>
      <c r="E195" s="39">
        <v>0.5</v>
      </c>
      <c r="F195" s="39">
        <v>0.2</v>
      </c>
      <c r="G195" s="39"/>
      <c r="H195" s="39"/>
      <c r="I195" s="39">
        <v>120</v>
      </c>
      <c r="J195" s="39">
        <v>15</v>
      </c>
      <c r="K195" s="39"/>
      <c r="L195" s="39"/>
      <c r="M195" s="39">
        <v>1</v>
      </c>
      <c r="N195" s="39">
        <v>0</v>
      </c>
      <c r="O195" s="39">
        <v>0</v>
      </c>
      <c r="P195" s="39">
        <v>10</v>
      </c>
      <c r="Q195" s="39">
        <v>70</v>
      </c>
      <c r="R195" s="39">
        <v>10</v>
      </c>
      <c r="S195" s="39">
        <v>10</v>
      </c>
      <c r="T195" s="39"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</row>
    <row r="196" spans="1:35" x14ac:dyDescent="0.25">
      <c r="A196" s="39">
        <v>5</v>
      </c>
      <c r="B196" s="39">
        <v>196</v>
      </c>
      <c r="C196" s="39" t="s">
        <v>328</v>
      </c>
      <c r="D196" s="39" t="s">
        <v>127</v>
      </c>
      <c r="E196" s="39">
        <v>6</v>
      </c>
      <c r="F196" s="39"/>
      <c r="G196" s="39">
        <v>1</v>
      </c>
      <c r="H196" s="39" t="s">
        <v>185</v>
      </c>
      <c r="I196" s="39">
        <v>340</v>
      </c>
      <c r="J196" s="39">
        <v>37</v>
      </c>
      <c r="K196" s="39"/>
      <c r="L196" s="39"/>
      <c r="M196" s="39"/>
      <c r="N196" s="39">
        <v>0</v>
      </c>
      <c r="O196" s="39">
        <v>0</v>
      </c>
      <c r="P196" s="39">
        <v>20</v>
      </c>
      <c r="Q196" s="39">
        <v>30</v>
      </c>
      <c r="R196" s="39">
        <v>10</v>
      </c>
      <c r="S196" s="39">
        <v>20</v>
      </c>
      <c r="T196" s="39">
        <v>20</v>
      </c>
      <c r="U196" s="39">
        <v>29</v>
      </c>
      <c r="V196" s="39">
        <v>51</v>
      </c>
      <c r="W196" s="39">
        <v>35</v>
      </c>
      <c r="X196" s="39">
        <v>58</v>
      </c>
      <c r="Y196" s="39">
        <v>4.7</v>
      </c>
      <c r="Z196" s="39">
        <v>163</v>
      </c>
      <c r="AA196" s="39">
        <v>2.6</v>
      </c>
      <c r="AB196" s="39">
        <v>3.6</v>
      </c>
      <c r="AC196" s="39">
        <v>4.7</v>
      </c>
      <c r="AD196" s="39" t="s">
        <v>134</v>
      </c>
      <c r="AE196" s="39" t="s">
        <v>132</v>
      </c>
      <c r="AF196" s="39" t="s">
        <v>127</v>
      </c>
      <c r="AG196" s="39" t="s">
        <v>134</v>
      </c>
      <c r="AH196" s="39" t="s">
        <v>279</v>
      </c>
      <c r="AI196" s="39" t="s">
        <v>135</v>
      </c>
    </row>
    <row r="197" spans="1:35" x14ac:dyDescent="0.25">
      <c r="A197" s="39">
        <v>5</v>
      </c>
      <c r="B197" s="39">
        <v>197</v>
      </c>
      <c r="C197" s="39" t="s">
        <v>329</v>
      </c>
      <c r="D197" s="39" t="s">
        <v>123</v>
      </c>
      <c r="E197" s="39">
        <v>1.5</v>
      </c>
      <c r="F197" s="39">
        <v>0.7</v>
      </c>
      <c r="G197" s="39"/>
      <c r="H197" s="39"/>
      <c r="I197" s="39">
        <v>360</v>
      </c>
      <c r="J197" s="39">
        <v>40</v>
      </c>
      <c r="K197" s="39"/>
      <c r="L197" s="39"/>
      <c r="M197" s="39">
        <v>2</v>
      </c>
      <c r="N197" s="39">
        <v>0</v>
      </c>
      <c r="O197" s="39">
        <v>0</v>
      </c>
      <c r="P197" s="39">
        <v>10</v>
      </c>
      <c r="Q197" s="39">
        <v>30</v>
      </c>
      <c r="R197" s="39">
        <v>30</v>
      </c>
      <c r="S197" s="39">
        <v>30</v>
      </c>
      <c r="T197" s="39"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</row>
    <row r="198" spans="1:35" x14ac:dyDescent="0.25">
      <c r="A198" s="39">
        <v>5</v>
      </c>
      <c r="B198" s="39">
        <v>198</v>
      </c>
      <c r="C198" s="39" t="s">
        <v>330</v>
      </c>
      <c r="D198" s="39" t="s">
        <v>137</v>
      </c>
      <c r="E198" s="39">
        <v>2.1</v>
      </c>
      <c r="F198" s="39">
        <v>0.3</v>
      </c>
      <c r="G198" s="39">
        <v>0.2</v>
      </c>
      <c r="H198" s="39"/>
      <c r="I198" s="39">
        <v>591</v>
      </c>
      <c r="J198" s="39">
        <v>8</v>
      </c>
      <c r="K198" s="39"/>
      <c r="L198" s="39">
        <v>1</v>
      </c>
      <c r="M198" s="39">
        <v>10</v>
      </c>
      <c r="N198" s="39">
        <v>0</v>
      </c>
      <c r="O198" s="39">
        <v>0</v>
      </c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</row>
    <row r="199" spans="1:35" x14ac:dyDescent="0.25">
      <c r="A199" s="39">
        <v>5</v>
      </c>
      <c r="B199" s="39">
        <v>199</v>
      </c>
      <c r="C199" s="39" t="s">
        <v>331</v>
      </c>
      <c r="D199" s="39" t="s">
        <v>151</v>
      </c>
      <c r="E199" s="39">
        <v>1.6</v>
      </c>
      <c r="F199" s="39">
        <v>1</v>
      </c>
      <c r="G199" s="39"/>
      <c r="H199" s="39"/>
      <c r="I199" s="39">
        <v>198</v>
      </c>
      <c r="J199" s="39">
        <v>60</v>
      </c>
      <c r="K199" s="39"/>
      <c r="L199" s="39"/>
      <c r="M199" s="39">
        <v>4</v>
      </c>
      <c r="N199" s="39">
        <v>0</v>
      </c>
      <c r="O199" s="39">
        <v>0</v>
      </c>
      <c r="P199" s="39">
        <v>10</v>
      </c>
      <c r="Q199" s="39">
        <v>20</v>
      </c>
      <c r="R199" s="39">
        <v>30</v>
      </c>
      <c r="S199" s="39">
        <v>40</v>
      </c>
      <c r="T199" s="39"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</row>
    <row r="200" spans="1:35" x14ac:dyDescent="0.25">
      <c r="A200" s="39">
        <v>5</v>
      </c>
      <c r="B200" s="39">
        <v>200</v>
      </c>
      <c r="C200" s="39" t="s">
        <v>332</v>
      </c>
      <c r="D200" s="39" t="s">
        <v>127</v>
      </c>
      <c r="E200" s="39">
        <v>2.2000000000000002</v>
      </c>
      <c r="F200" s="39"/>
      <c r="G200" s="39">
        <v>0.7</v>
      </c>
      <c r="H200" s="39" t="s">
        <v>128</v>
      </c>
      <c r="I200" s="39">
        <v>78</v>
      </c>
      <c r="J200" s="39">
        <v>43</v>
      </c>
      <c r="K200" s="39"/>
      <c r="L200" s="39"/>
      <c r="M200" s="39">
        <v>3</v>
      </c>
      <c r="N200" s="39">
        <v>0</v>
      </c>
      <c r="O200" s="39">
        <v>10</v>
      </c>
      <c r="P200" s="39">
        <v>20</v>
      </c>
      <c r="Q200" s="39">
        <v>20</v>
      </c>
      <c r="R200" s="39">
        <v>30</v>
      </c>
      <c r="S200" s="39">
        <v>30</v>
      </c>
      <c r="T200" s="39"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</row>
    <row r="201" spans="1:35" x14ac:dyDescent="0.25">
      <c r="A201" s="39">
        <v>5</v>
      </c>
      <c r="B201" s="39">
        <v>201</v>
      </c>
      <c r="C201" s="39" t="s">
        <v>333</v>
      </c>
      <c r="D201" s="39" t="s">
        <v>123</v>
      </c>
      <c r="E201" s="39">
        <v>1.4</v>
      </c>
      <c r="F201" s="39">
        <v>0.8</v>
      </c>
      <c r="G201" s="39"/>
      <c r="H201" s="39"/>
      <c r="I201" s="39">
        <v>126</v>
      </c>
      <c r="J201" s="39">
        <v>53</v>
      </c>
      <c r="K201" s="39"/>
      <c r="L201" s="39"/>
      <c r="M201" s="39">
        <v>3</v>
      </c>
      <c r="N201" s="39">
        <v>0</v>
      </c>
      <c r="O201" s="39">
        <v>40</v>
      </c>
      <c r="P201" s="39">
        <v>10</v>
      </c>
      <c r="Q201" s="39">
        <v>10</v>
      </c>
      <c r="R201" s="39">
        <v>50</v>
      </c>
      <c r="S201" s="39">
        <v>30</v>
      </c>
      <c r="T201" s="39"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</row>
    <row r="202" spans="1:35" x14ac:dyDescent="0.25">
      <c r="A202" s="39">
        <v>5</v>
      </c>
      <c r="B202" s="39">
        <v>202</v>
      </c>
      <c r="C202" s="39" t="s">
        <v>334</v>
      </c>
      <c r="D202" s="39" t="s">
        <v>127</v>
      </c>
      <c r="E202" s="39">
        <v>2</v>
      </c>
      <c r="F202" s="39"/>
      <c r="G202" s="39">
        <v>0.9</v>
      </c>
      <c r="H202" s="39" t="s">
        <v>128</v>
      </c>
      <c r="I202" s="39">
        <v>140</v>
      </c>
      <c r="J202" s="39">
        <v>56</v>
      </c>
      <c r="K202" s="39"/>
      <c r="L202" s="39"/>
      <c r="M202" s="39">
        <v>2</v>
      </c>
      <c r="N202" s="39">
        <v>0</v>
      </c>
      <c r="O202" s="39">
        <v>40</v>
      </c>
      <c r="P202" s="39">
        <v>20</v>
      </c>
      <c r="Q202" s="39">
        <v>20</v>
      </c>
      <c r="R202" s="39">
        <v>40</v>
      </c>
      <c r="S202" s="39">
        <v>20</v>
      </c>
      <c r="T202" s="39"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</row>
    <row r="203" spans="1:35" x14ac:dyDescent="0.25">
      <c r="A203" s="39">
        <v>5</v>
      </c>
      <c r="B203" s="39">
        <v>203</v>
      </c>
      <c r="C203" s="39" t="s">
        <v>335</v>
      </c>
      <c r="D203" s="39" t="s">
        <v>335</v>
      </c>
      <c r="E203" s="39">
        <v>0.7</v>
      </c>
      <c r="F203" s="39">
        <v>0.3</v>
      </c>
      <c r="G203" s="39"/>
      <c r="H203" s="39"/>
      <c r="I203" s="39">
        <v>795</v>
      </c>
      <c r="J203" s="39">
        <v>4</v>
      </c>
      <c r="K203" s="39"/>
      <c r="L203" s="39">
        <v>30</v>
      </c>
      <c r="M203" s="39">
        <v>48</v>
      </c>
      <c r="N203" s="39">
        <v>0</v>
      </c>
      <c r="O203" s="39">
        <v>0</v>
      </c>
      <c r="P203" s="39">
        <v>100</v>
      </c>
      <c r="Q203" s="39">
        <v>0</v>
      </c>
      <c r="R203" s="39">
        <v>0</v>
      </c>
      <c r="S203" s="39">
        <v>0</v>
      </c>
      <c r="T203" s="39"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</row>
    <row r="204" spans="1:35" x14ac:dyDescent="0.25">
      <c r="A204" s="39">
        <v>5</v>
      </c>
      <c r="B204" s="39">
        <v>204</v>
      </c>
      <c r="C204" s="39" t="s">
        <v>336</v>
      </c>
      <c r="D204" s="39" t="s">
        <v>123</v>
      </c>
      <c r="E204" s="39">
        <v>1.8</v>
      </c>
      <c r="F204" s="39">
        <v>1</v>
      </c>
      <c r="G204" s="39"/>
      <c r="H204" s="39"/>
      <c r="I204" s="39">
        <v>337</v>
      </c>
      <c r="J204" s="39">
        <v>45</v>
      </c>
      <c r="K204" s="39"/>
      <c r="L204" s="39"/>
      <c r="M204" s="39">
        <v>3</v>
      </c>
      <c r="N204" s="39">
        <v>30</v>
      </c>
      <c r="O204" s="39">
        <v>0</v>
      </c>
      <c r="P204" s="39">
        <v>0</v>
      </c>
      <c r="Q204" s="39">
        <v>20</v>
      </c>
      <c r="R204" s="39">
        <v>40</v>
      </c>
      <c r="S204" s="39">
        <v>40</v>
      </c>
      <c r="T204" s="39"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</row>
    <row r="205" spans="1:35" x14ac:dyDescent="0.25">
      <c r="A205" s="39">
        <v>5</v>
      </c>
      <c r="B205" s="39">
        <v>205</v>
      </c>
      <c r="C205" s="39" t="s">
        <v>337</v>
      </c>
      <c r="D205" s="39" t="s">
        <v>127</v>
      </c>
      <c r="E205" s="39">
        <v>1.7</v>
      </c>
      <c r="F205" s="39"/>
      <c r="G205" s="39">
        <v>1</v>
      </c>
      <c r="H205" s="39" t="s">
        <v>185</v>
      </c>
      <c r="I205" s="39">
        <v>80</v>
      </c>
      <c r="J205" s="39">
        <v>42</v>
      </c>
      <c r="K205" s="39"/>
      <c r="L205" s="39">
        <v>1</v>
      </c>
      <c r="M205" s="39">
        <v>1</v>
      </c>
      <c r="N205" s="39">
        <v>0</v>
      </c>
      <c r="O205" s="39">
        <v>0</v>
      </c>
      <c r="P205" s="39">
        <v>10</v>
      </c>
      <c r="Q205" s="39">
        <v>40</v>
      </c>
      <c r="R205" s="39">
        <v>30</v>
      </c>
      <c r="S205" s="39">
        <v>20</v>
      </c>
      <c r="T205" s="39"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</row>
    <row r="206" spans="1:35" x14ac:dyDescent="0.25">
      <c r="A206" s="39">
        <v>5</v>
      </c>
      <c r="B206" s="39">
        <v>206</v>
      </c>
      <c r="C206" s="39" t="s">
        <v>338</v>
      </c>
      <c r="D206" s="39" t="s">
        <v>123</v>
      </c>
      <c r="E206" s="39">
        <v>1</v>
      </c>
      <c r="F206" s="39">
        <v>0.7</v>
      </c>
      <c r="G206" s="39"/>
      <c r="H206" s="39"/>
      <c r="I206" s="39">
        <v>48</v>
      </c>
      <c r="J206" s="39">
        <v>37</v>
      </c>
      <c r="K206" s="39"/>
      <c r="L206" s="39"/>
      <c r="M206" s="39"/>
      <c r="N206" s="39">
        <v>0</v>
      </c>
      <c r="O206" s="39">
        <v>0</v>
      </c>
      <c r="P206" s="39">
        <v>0</v>
      </c>
      <c r="Q206" s="39">
        <v>30</v>
      </c>
      <c r="R206" s="39">
        <v>40</v>
      </c>
      <c r="S206" s="39">
        <v>30</v>
      </c>
      <c r="T206" s="39"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</row>
    <row r="207" spans="1:35" x14ac:dyDescent="0.25">
      <c r="A207" s="39">
        <v>5</v>
      </c>
      <c r="B207" s="39">
        <v>207</v>
      </c>
      <c r="C207" s="39" t="s">
        <v>339</v>
      </c>
      <c r="D207" s="39" t="s">
        <v>127</v>
      </c>
      <c r="E207" s="39">
        <v>2.5</v>
      </c>
      <c r="F207" s="39"/>
      <c r="G207" s="39">
        <v>0.7</v>
      </c>
      <c r="H207" s="39" t="s">
        <v>185</v>
      </c>
      <c r="I207" s="39">
        <v>114</v>
      </c>
      <c r="J207" s="39">
        <v>55</v>
      </c>
      <c r="K207" s="39"/>
      <c r="L207" s="39"/>
      <c r="M207" s="39"/>
      <c r="N207" s="39">
        <v>10</v>
      </c>
      <c r="O207" s="39">
        <v>0</v>
      </c>
      <c r="P207" s="39">
        <v>20</v>
      </c>
      <c r="Q207" s="39">
        <v>30</v>
      </c>
      <c r="R207" s="39">
        <v>20</v>
      </c>
      <c r="S207" s="39">
        <v>20</v>
      </c>
      <c r="T207" s="39">
        <v>10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</row>
    <row r="208" spans="1:35" x14ac:dyDescent="0.25">
      <c r="A208" s="39">
        <v>5</v>
      </c>
      <c r="B208" s="39">
        <v>208</v>
      </c>
      <c r="C208" s="39" t="s">
        <v>340</v>
      </c>
      <c r="D208" s="39" t="s">
        <v>137</v>
      </c>
      <c r="E208" s="39">
        <v>1.8</v>
      </c>
      <c r="F208" s="39">
        <v>0.5</v>
      </c>
      <c r="G208" s="39">
        <v>0.3</v>
      </c>
      <c r="H208" s="39"/>
      <c r="I208" s="39">
        <v>335</v>
      </c>
      <c r="J208" s="39">
        <v>12</v>
      </c>
      <c r="K208" s="39"/>
      <c r="L208" s="39"/>
      <c r="M208" s="39">
        <v>2</v>
      </c>
      <c r="N208" s="39">
        <v>0</v>
      </c>
      <c r="O208" s="39">
        <v>0</v>
      </c>
      <c r="P208" s="39">
        <v>10</v>
      </c>
      <c r="Q208" s="39">
        <v>30</v>
      </c>
      <c r="R208" s="39">
        <v>50</v>
      </c>
      <c r="S208" s="39">
        <v>10</v>
      </c>
      <c r="T208" s="39"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</row>
    <row r="209" spans="1:35" x14ac:dyDescent="0.25">
      <c r="A209" s="39">
        <v>5</v>
      </c>
      <c r="B209" s="39">
        <v>209</v>
      </c>
      <c r="C209" s="39" t="s">
        <v>341</v>
      </c>
      <c r="D209" s="39" t="s">
        <v>123</v>
      </c>
      <c r="E209" s="39">
        <v>1.4</v>
      </c>
      <c r="F209" s="39">
        <v>0.7</v>
      </c>
      <c r="G209" s="39"/>
      <c r="H209" s="39"/>
      <c r="I209" s="39">
        <v>115</v>
      </c>
      <c r="J209" s="39">
        <v>63</v>
      </c>
      <c r="K209" s="39"/>
      <c r="L209" s="39"/>
      <c r="M209" s="39">
        <v>2</v>
      </c>
      <c r="N209" s="39">
        <v>0</v>
      </c>
      <c r="O209" s="39">
        <v>0</v>
      </c>
      <c r="P209" s="39">
        <v>0</v>
      </c>
      <c r="Q209" s="39">
        <v>40</v>
      </c>
      <c r="R209" s="39">
        <v>30</v>
      </c>
      <c r="S209" s="39">
        <v>30</v>
      </c>
      <c r="T209" s="39">
        <v>0</v>
      </c>
      <c r="U209" s="39">
        <v>67</v>
      </c>
      <c r="V209" s="39">
        <v>60</v>
      </c>
      <c r="W209" s="39">
        <v>55</v>
      </c>
      <c r="X209" s="39">
        <v>87</v>
      </c>
      <c r="Y209" s="39">
        <v>3.2</v>
      </c>
      <c r="Z209" s="39">
        <v>124</v>
      </c>
      <c r="AA209" s="39">
        <v>3.2</v>
      </c>
      <c r="AB209" s="39">
        <v>2.8</v>
      </c>
      <c r="AC209" s="39">
        <v>1.6</v>
      </c>
      <c r="AD209" s="39" t="s">
        <v>134</v>
      </c>
      <c r="AE209" s="39" t="s">
        <v>132</v>
      </c>
      <c r="AF209" s="39" t="s">
        <v>135</v>
      </c>
      <c r="AG209" s="39" t="s">
        <v>134</v>
      </c>
      <c r="AH209" s="39" t="s">
        <v>280</v>
      </c>
      <c r="AI209" s="39" t="s">
        <v>168</v>
      </c>
    </row>
    <row r="210" spans="1:35" x14ac:dyDescent="0.25">
      <c r="A210" s="39">
        <v>5</v>
      </c>
      <c r="B210" s="39">
        <v>210</v>
      </c>
      <c r="C210" s="39" t="s">
        <v>342</v>
      </c>
      <c r="D210" s="39" t="s">
        <v>127</v>
      </c>
      <c r="E210" s="39">
        <v>1.9</v>
      </c>
      <c r="F210" s="39"/>
      <c r="G210" s="39">
        <v>0.9</v>
      </c>
      <c r="H210" s="39" t="s">
        <v>128</v>
      </c>
      <c r="I210" s="39">
        <v>150</v>
      </c>
      <c r="J210" s="39">
        <v>58</v>
      </c>
      <c r="K210" s="39"/>
      <c r="L210" s="39"/>
      <c r="M210" s="39">
        <v>2</v>
      </c>
      <c r="N210" s="39">
        <v>0</v>
      </c>
      <c r="O210" s="39">
        <v>0</v>
      </c>
      <c r="P210" s="39">
        <v>20</v>
      </c>
      <c r="Q210" s="39">
        <v>40</v>
      </c>
      <c r="R210" s="39">
        <v>20</v>
      </c>
      <c r="S210" s="39">
        <v>20</v>
      </c>
      <c r="T210" s="39">
        <v>0</v>
      </c>
      <c r="U210" s="39">
        <v>50</v>
      </c>
      <c r="V210" s="39">
        <v>51</v>
      </c>
      <c r="W210" s="39">
        <v>48</v>
      </c>
      <c r="X210" s="39">
        <v>88</v>
      </c>
      <c r="Y210" s="39">
        <v>4.2</v>
      </c>
      <c r="Z210" s="39">
        <v>148</v>
      </c>
      <c r="AA210" s="39">
        <v>3</v>
      </c>
      <c r="AB210" s="39">
        <v>4</v>
      </c>
      <c r="AC210" s="39">
        <v>3.6</v>
      </c>
      <c r="AD210" s="39" t="s">
        <v>134</v>
      </c>
      <c r="AE210" s="39" t="s">
        <v>280</v>
      </c>
      <c r="AF210" s="39" t="s">
        <v>135</v>
      </c>
      <c r="AG210" s="39" t="s">
        <v>134</v>
      </c>
      <c r="AH210" s="39" t="s">
        <v>280</v>
      </c>
      <c r="AI210" s="39" t="s">
        <v>168</v>
      </c>
    </row>
    <row r="211" spans="1:35" x14ac:dyDescent="0.25">
      <c r="A211" s="39">
        <v>5</v>
      </c>
      <c r="B211" s="39">
        <v>211</v>
      </c>
      <c r="C211" s="39" t="s">
        <v>343</v>
      </c>
      <c r="D211" s="39" t="s">
        <v>123</v>
      </c>
      <c r="E211" s="39">
        <v>1.5</v>
      </c>
      <c r="F211" s="39">
        <v>1</v>
      </c>
      <c r="G211" s="39"/>
      <c r="H211" s="39"/>
      <c r="I211" s="39">
        <v>130</v>
      </c>
      <c r="J211" s="39">
        <v>72</v>
      </c>
      <c r="K211" s="39"/>
      <c r="L211" s="39">
        <v>1</v>
      </c>
      <c r="M211" s="39">
        <v>2</v>
      </c>
      <c r="N211" s="39">
        <v>0</v>
      </c>
      <c r="O211" s="39">
        <v>25</v>
      </c>
      <c r="P211" s="39">
        <v>0</v>
      </c>
      <c r="Q211" s="39">
        <v>20</v>
      </c>
      <c r="R211" s="39">
        <v>40</v>
      </c>
      <c r="S211" s="39">
        <v>40</v>
      </c>
      <c r="T211" s="39"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</row>
    <row r="212" spans="1:35" x14ac:dyDescent="0.25">
      <c r="A212" s="39">
        <v>5</v>
      </c>
      <c r="B212" s="39">
        <v>212</v>
      </c>
      <c r="C212" s="39" t="s">
        <v>344</v>
      </c>
      <c r="D212" s="39" t="s">
        <v>127</v>
      </c>
      <c r="E212" s="39">
        <v>5</v>
      </c>
      <c r="F212" s="39"/>
      <c r="G212" s="39">
        <v>0.9</v>
      </c>
      <c r="H212" s="39" t="s">
        <v>185</v>
      </c>
      <c r="I212" s="39">
        <v>200</v>
      </c>
      <c r="J212" s="39">
        <v>55</v>
      </c>
      <c r="K212" s="39"/>
      <c r="L212" s="39"/>
      <c r="M212" s="39">
        <v>1</v>
      </c>
      <c r="N212" s="39">
        <v>0</v>
      </c>
      <c r="O212" s="39">
        <v>0</v>
      </c>
      <c r="P212" s="39">
        <v>20</v>
      </c>
      <c r="Q212" s="39">
        <v>60</v>
      </c>
      <c r="R212" s="39">
        <v>20</v>
      </c>
      <c r="S212" s="39">
        <v>0</v>
      </c>
      <c r="T212" s="39"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</row>
    <row r="213" spans="1:35" x14ac:dyDescent="0.25">
      <c r="A213" s="39">
        <v>5</v>
      </c>
      <c r="B213" s="39">
        <v>213</v>
      </c>
      <c r="C213" s="39" t="s">
        <v>345</v>
      </c>
      <c r="D213" s="39" t="s">
        <v>123</v>
      </c>
      <c r="E213" s="39">
        <v>1.6</v>
      </c>
      <c r="F213" s="39">
        <v>0.9</v>
      </c>
      <c r="G213" s="39"/>
      <c r="H213" s="39"/>
      <c r="I213" s="39">
        <v>66</v>
      </c>
      <c r="J213" s="39">
        <v>37</v>
      </c>
      <c r="K213" s="39"/>
      <c r="L213" s="39"/>
      <c r="M213" s="39"/>
      <c r="N213" s="39">
        <v>10</v>
      </c>
      <c r="O213" s="39">
        <v>0</v>
      </c>
      <c r="P213" s="39">
        <v>10</v>
      </c>
      <c r="Q213" s="39">
        <v>20</v>
      </c>
      <c r="R213" s="39">
        <v>30</v>
      </c>
      <c r="S213" s="39">
        <v>40</v>
      </c>
      <c r="T213" s="39"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</row>
    <row r="214" spans="1:35" x14ac:dyDescent="0.25">
      <c r="A214" s="39">
        <v>5</v>
      </c>
      <c r="B214" s="39">
        <v>214</v>
      </c>
      <c r="C214" s="39" t="s">
        <v>346</v>
      </c>
      <c r="D214" s="39" t="s">
        <v>127</v>
      </c>
      <c r="E214" s="39">
        <v>5.5</v>
      </c>
      <c r="F214" s="39"/>
      <c r="G214" s="39">
        <v>1.2</v>
      </c>
      <c r="H214" s="39" t="s">
        <v>185</v>
      </c>
      <c r="I214" s="39">
        <v>120</v>
      </c>
      <c r="J214" s="39">
        <v>47</v>
      </c>
      <c r="K214" s="39"/>
      <c r="L214" s="39"/>
      <c r="M214" s="39"/>
      <c r="N214" s="39">
        <v>0</v>
      </c>
      <c r="O214" s="39">
        <v>0</v>
      </c>
      <c r="P214" s="39">
        <v>10</v>
      </c>
      <c r="Q214" s="39">
        <v>20</v>
      </c>
      <c r="R214" s="39">
        <v>40</v>
      </c>
      <c r="S214" s="39">
        <v>20</v>
      </c>
      <c r="T214" s="39">
        <v>10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</row>
    <row r="215" spans="1:35" x14ac:dyDescent="0.25">
      <c r="A215" s="39">
        <v>5</v>
      </c>
      <c r="B215" s="39">
        <v>215</v>
      </c>
      <c r="C215" s="39" t="s">
        <v>347</v>
      </c>
      <c r="D215" s="39" t="s">
        <v>123</v>
      </c>
      <c r="E215" s="39">
        <v>2</v>
      </c>
      <c r="F215" s="39">
        <v>1</v>
      </c>
      <c r="G215" s="39"/>
      <c r="H215" s="39"/>
      <c r="I215" s="39">
        <v>480</v>
      </c>
      <c r="J215" s="39">
        <v>50</v>
      </c>
      <c r="K215" s="39"/>
      <c r="L215" s="39"/>
      <c r="M215" s="39">
        <v>3</v>
      </c>
      <c r="N215" s="39">
        <v>0</v>
      </c>
      <c r="O215" s="39">
        <v>70</v>
      </c>
      <c r="P215" s="39">
        <v>10</v>
      </c>
      <c r="Q215" s="39">
        <v>20</v>
      </c>
      <c r="R215" s="39">
        <v>30</v>
      </c>
      <c r="S215" s="39">
        <v>40</v>
      </c>
      <c r="T215" s="39"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</row>
    <row r="216" spans="1:35" x14ac:dyDescent="0.25">
      <c r="A216" s="39">
        <v>5</v>
      </c>
      <c r="B216" s="39">
        <v>216</v>
      </c>
      <c r="C216" s="39" t="s">
        <v>348</v>
      </c>
      <c r="D216" s="39" t="s">
        <v>127</v>
      </c>
      <c r="E216" s="39">
        <v>2</v>
      </c>
      <c r="F216" s="39"/>
      <c r="G216" s="39">
        <v>1</v>
      </c>
      <c r="H216" s="39" t="s">
        <v>128</v>
      </c>
      <c r="I216" s="39">
        <v>138</v>
      </c>
      <c r="J216" s="39">
        <v>50</v>
      </c>
      <c r="K216" s="39"/>
      <c r="L216" s="39"/>
      <c r="M216" s="39"/>
      <c r="N216" s="39">
        <v>0</v>
      </c>
      <c r="O216" s="39">
        <v>0</v>
      </c>
      <c r="P216" s="39">
        <v>0</v>
      </c>
      <c r="Q216" s="39">
        <v>10</v>
      </c>
      <c r="R216" s="39">
        <v>60</v>
      </c>
      <c r="S216" s="39">
        <v>30</v>
      </c>
      <c r="T216" s="39">
        <v>0</v>
      </c>
      <c r="U216" s="39">
        <v>55</v>
      </c>
      <c r="V216" s="39">
        <v>47</v>
      </c>
      <c r="W216" s="39">
        <v>52</v>
      </c>
      <c r="X216" s="39">
        <v>70</v>
      </c>
      <c r="Y216" s="39">
        <v>3.5</v>
      </c>
      <c r="Z216" s="39">
        <v>270</v>
      </c>
      <c r="AA216" s="39">
        <v>3.4</v>
      </c>
      <c r="AB216" s="39">
        <v>3.5</v>
      </c>
      <c r="AC216" s="39">
        <v>2.8</v>
      </c>
      <c r="AD216" s="39" t="s">
        <v>131</v>
      </c>
      <c r="AE216" s="39" t="s">
        <v>132</v>
      </c>
      <c r="AF216" s="39" t="s">
        <v>135</v>
      </c>
      <c r="AG216" s="39" t="s">
        <v>134</v>
      </c>
      <c r="AH216" s="39" t="s">
        <v>280</v>
      </c>
      <c r="AI216" s="39" t="s">
        <v>168</v>
      </c>
    </row>
    <row r="217" spans="1:35" x14ac:dyDescent="0.25">
      <c r="A217" s="39">
        <v>5</v>
      </c>
      <c r="B217" s="39">
        <v>217</v>
      </c>
      <c r="C217" s="39" t="s">
        <v>349</v>
      </c>
      <c r="D217" s="39" t="s">
        <v>123</v>
      </c>
      <c r="E217" s="39">
        <v>2</v>
      </c>
      <c r="F217" s="39">
        <v>0.8</v>
      </c>
      <c r="G217" s="39"/>
      <c r="H217" s="39"/>
      <c r="I217" s="39">
        <v>170</v>
      </c>
      <c r="J217" s="39">
        <v>56</v>
      </c>
      <c r="K217" s="39"/>
      <c r="L217" s="39">
        <v>1</v>
      </c>
      <c r="M217" s="39">
        <v>1</v>
      </c>
      <c r="N217" s="39">
        <v>0</v>
      </c>
      <c r="O217" s="39">
        <v>0</v>
      </c>
      <c r="P217" s="39">
        <v>10</v>
      </c>
      <c r="Q217" s="39">
        <v>30</v>
      </c>
      <c r="R217" s="39">
        <v>50</v>
      </c>
      <c r="S217" s="39">
        <v>10</v>
      </c>
      <c r="T217" s="39"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</row>
    <row r="218" spans="1:35" x14ac:dyDescent="0.25">
      <c r="A218" s="39">
        <v>5</v>
      </c>
      <c r="B218" s="39">
        <v>218</v>
      </c>
      <c r="C218" s="39" t="s">
        <v>350</v>
      </c>
      <c r="D218" s="39" t="s">
        <v>127</v>
      </c>
      <c r="E218" s="39">
        <v>1.9</v>
      </c>
      <c r="F218" s="39"/>
      <c r="G218" s="39">
        <v>0.8</v>
      </c>
      <c r="H218" s="39" t="s">
        <v>128</v>
      </c>
      <c r="I218" s="39">
        <v>355</v>
      </c>
      <c r="J218" s="39">
        <v>46</v>
      </c>
      <c r="K218" s="39"/>
      <c r="L218" s="39"/>
      <c r="M218" s="39"/>
      <c r="N218" s="39">
        <v>0</v>
      </c>
      <c r="O218" s="39">
        <v>0</v>
      </c>
      <c r="P218" s="39">
        <v>20</v>
      </c>
      <c r="Q218" s="39">
        <v>40</v>
      </c>
      <c r="R218" s="39">
        <v>20</v>
      </c>
      <c r="S218" s="39">
        <v>20</v>
      </c>
      <c r="T218" s="39"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</row>
    <row r="219" spans="1:35" x14ac:dyDescent="0.25">
      <c r="A219" s="39">
        <v>5</v>
      </c>
      <c r="B219" s="39">
        <v>219</v>
      </c>
      <c r="C219" s="39" t="s">
        <v>351</v>
      </c>
      <c r="D219" s="39" t="s">
        <v>123</v>
      </c>
      <c r="E219" s="39">
        <v>2.4</v>
      </c>
      <c r="F219" s="39">
        <v>0.8</v>
      </c>
      <c r="G219" s="39"/>
      <c r="H219" s="39"/>
      <c r="I219" s="39">
        <v>480</v>
      </c>
      <c r="J219" s="39">
        <v>48</v>
      </c>
      <c r="K219" s="39"/>
      <c r="L219" s="39"/>
      <c r="M219" s="39"/>
      <c r="N219" s="39">
        <v>0</v>
      </c>
      <c r="O219" s="39">
        <v>0</v>
      </c>
      <c r="P219" s="39">
        <v>0</v>
      </c>
      <c r="Q219" s="39">
        <v>20</v>
      </c>
      <c r="R219" s="39">
        <v>40</v>
      </c>
      <c r="S219" s="39">
        <v>40</v>
      </c>
      <c r="T219" s="39">
        <v>0</v>
      </c>
      <c r="U219" s="39">
        <v>46</v>
      </c>
      <c r="V219" s="39">
        <v>51</v>
      </c>
      <c r="W219" s="39">
        <v>62</v>
      </c>
      <c r="X219" s="39">
        <v>82</v>
      </c>
      <c r="Y219" s="39">
        <v>3.6</v>
      </c>
      <c r="Z219" s="39">
        <v>102</v>
      </c>
      <c r="AA219" s="39">
        <v>3.1</v>
      </c>
      <c r="AB219" s="39">
        <v>2.9</v>
      </c>
      <c r="AC219" s="39">
        <v>3.6</v>
      </c>
      <c r="AD219" s="39" t="s">
        <v>131</v>
      </c>
      <c r="AE219" s="39" t="s">
        <v>132</v>
      </c>
      <c r="AF219" s="39" t="s">
        <v>135</v>
      </c>
      <c r="AG219" s="39" t="s">
        <v>134</v>
      </c>
      <c r="AH219" s="39" t="s">
        <v>280</v>
      </c>
      <c r="AI219" s="39" t="s">
        <v>352</v>
      </c>
    </row>
    <row r="220" spans="1:35" x14ac:dyDescent="0.25">
      <c r="A220" s="39">
        <v>5</v>
      </c>
      <c r="B220" s="39">
        <v>220</v>
      </c>
      <c r="C220" s="39" t="s">
        <v>353</v>
      </c>
      <c r="D220" s="39" t="s">
        <v>127</v>
      </c>
      <c r="E220" s="39">
        <v>2.2999999999999998</v>
      </c>
      <c r="F220" s="39"/>
      <c r="G220" s="39">
        <v>0.1</v>
      </c>
      <c r="H220" s="39" t="s">
        <v>354</v>
      </c>
      <c r="I220" s="39">
        <v>360</v>
      </c>
      <c r="J220" s="39">
        <v>55</v>
      </c>
      <c r="K220" s="39"/>
      <c r="L220" s="39"/>
      <c r="M220" s="39">
        <v>4</v>
      </c>
      <c r="N220" s="39">
        <v>0</v>
      </c>
      <c r="O220" s="39">
        <v>0</v>
      </c>
      <c r="P220" s="39">
        <v>10</v>
      </c>
      <c r="Q220" s="39">
        <v>80</v>
      </c>
      <c r="R220" s="39">
        <v>10</v>
      </c>
      <c r="S220" s="39">
        <v>0</v>
      </c>
      <c r="T220" s="39"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</row>
    <row r="221" spans="1:35" x14ac:dyDescent="0.25">
      <c r="A221" s="39">
        <v>5</v>
      </c>
      <c r="B221" s="39">
        <v>221</v>
      </c>
      <c r="C221" s="39" t="s">
        <v>355</v>
      </c>
      <c r="D221" s="39" t="s">
        <v>123</v>
      </c>
      <c r="E221" s="39">
        <v>1.4</v>
      </c>
      <c r="F221" s="39">
        <v>0.7</v>
      </c>
      <c r="G221" s="39"/>
      <c r="H221" s="39"/>
      <c r="I221" s="39">
        <v>426</v>
      </c>
      <c r="J221" s="39">
        <v>48</v>
      </c>
      <c r="K221" s="39"/>
      <c r="L221" s="39"/>
      <c r="M221" s="39">
        <v>8</v>
      </c>
      <c r="N221" s="39">
        <v>0</v>
      </c>
      <c r="O221" s="39">
        <v>0</v>
      </c>
      <c r="P221" s="39">
        <v>10</v>
      </c>
      <c r="Q221" s="39">
        <v>30</v>
      </c>
      <c r="R221" s="39">
        <v>50</v>
      </c>
      <c r="S221" s="39">
        <v>10</v>
      </c>
      <c r="T221" s="39"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</row>
    <row r="222" spans="1:35" x14ac:dyDescent="0.25">
      <c r="A222" s="39">
        <v>5</v>
      </c>
      <c r="B222" s="39">
        <v>222</v>
      </c>
      <c r="C222" s="39" t="s">
        <v>356</v>
      </c>
      <c r="D222" s="39" t="s">
        <v>127</v>
      </c>
      <c r="E222" s="39">
        <v>2.2999999999999998</v>
      </c>
      <c r="F222" s="39"/>
      <c r="G222" s="39">
        <v>0.8</v>
      </c>
      <c r="H222" s="39" t="s">
        <v>128</v>
      </c>
      <c r="I222" s="39">
        <v>84</v>
      </c>
      <c r="J222" s="39">
        <v>55</v>
      </c>
      <c r="K222" s="39"/>
      <c r="L222" s="39"/>
      <c r="M222" s="39"/>
      <c r="N222" s="39">
        <v>0</v>
      </c>
      <c r="O222" s="39">
        <v>0</v>
      </c>
      <c r="P222" s="39">
        <v>10</v>
      </c>
      <c r="Q222" s="39">
        <v>20</v>
      </c>
      <c r="R222" s="39">
        <v>50</v>
      </c>
      <c r="S222" s="39">
        <v>20</v>
      </c>
      <c r="T222" s="39"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</row>
    <row r="223" spans="1:35" x14ac:dyDescent="0.25">
      <c r="A223" s="39">
        <v>5</v>
      </c>
      <c r="B223" s="39">
        <v>223</v>
      </c>
      <c r="C223" s="39" t="s">
        <v>357</v>
      </c>
      <c r="D223" s="39" t="s">
        <v>123</v>
      </c>
      <c r="E223" s="39">
        <v>1.5</v>
      </c>
      <c r="F223" s="39">
        <v>0.7</v>
      </c>
      <c r="G223" s="39"/>
      <c r="H223" s="39"/>
      <c r="I223" s="39">
        <v>324</v>
      </c>
      <c r="J223" s="39">
        <v>52</v>
      </c>
      <c r="K223" s="39"/>
      <c r="L223" s="39">
        <v>1</v>
      </c>
      <c r="M223" s="39">
        <v>6</v>
      </c>
      <c r="N223" s="39">
        <v>0</v>
      </c>
      <c r="O223" s="39">
        <v>0</v>
      </c>
      <c r="P223" s="39">
        <v>10</v>
      </c>
      <c r="Q223" s="39">
        <v>20</v>
      </c>
      <c r="R223" s="39">
        <v>50</v>
      </c>
      <c r="S223" s="39">
        <v>20</v>
      </c>
      <c r="T223" s="39"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</row>
    <row r="224" spans="1:35" x14ac:dyDescent="0.25">
      <c r="A224" s="39">
        <v>5</v>
      </c>
      <c r="B224" s="39">
        <v>224</v>
      </c>
      <c r="C224" s="39" t="s">
        <v>358</v>
      </c>
      <c r="D224" s="39" t="s">
        <v>127</v>
      </c>
      <c r="E224" s="39">
        <v>3</v>
      </c>
      <c r="F224" s="39"/>
      <c r="G224" s="39">
        <v>0.7</v>
      </c>
      <c r="H224" s="39" t="s">
        <v>142</v>
      </c>
      <c r="I224" s="39">
        <v>270</v>
      </c>
      <c r="J224" s="39">
        <v>55</v>
      </c>
      <c r="K224" s="39"/>
      <c r="L224" s="39"/>
      <c r="M224" s="39">
        <v>1</v>
      </c>
      <c r="N224" s="39">
        <v>20</v>
      </c>
      <c r="O224" s="39">
        <v>0</v>
      </c>
      <c r="P224" s="39">
        <v>10</v>
      </c>
      <c r="Q224" s="39">
        <v>40</v>
      </c>
      <c r="R224" s="39">
        <v>40</v>
      </c>
      <c r="S224" s="39">
        <v>10</v>
      </c>
      <c r="T224" s="39"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</row>
    <row r="225" spans="1:35" x14ac:dyDescent="0.25">
      <c r="A225" s="39">
        <v>5</v>
      </c>
      <c r="B225" s="39">
        <v>225</v>
      </c>
      <c r="C225" s="39" t="s">
        <v>359</v>
      </c>
      <c r="D225" s="39" t="s">
        <v>137</v>
      </c>
      <c r="E225" s="39">
        <v>0.7</v>
      </c>
      <c r="F225" s="39">
        <v>0.4</v>
      </c>
      <c r="G225" s="39"/>
      <c r="H225" s="39"/>
      <c r="I225" s="39">
        <v>80</v>
      </c>
      <c r="J225" s="39">
        <v>8</v>
      </c>
      <c r="K225" s="39"/>
      <c r="L225" s="39"/>
      <c r="M225" s="39">
        <v>1</v>
      </c>
      <c r="N225" s="39">
        <v>0</v>
      </c>
      <c r="O225" s="39">
        <v>0</v>
      </c>
      <c r="P225" s="39">
        <v>10</v>
      </c>
      <c r="Q225" s="39">
        <v>40</v>
      </c>
      <c r="R225" s="39">
        <v>30</v>
      </c>
      <c r="S225" s="39">
        <v>20</v>
      </c>
      <c r="T225" s="39"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</row>
    <row r="226" spans="1:35" x14ac:dyDescent="0.25">
      <c r="A226" s="39">
        <v>5</v>
      </c>
      <c r="B226" s="39">
        <v>226</v>
      </c>
      <c r="C226" s="39" t="s">
        <v>360</v>
      </c>
      <c r="D226" s="39" t="s">
        <v>123</v>
      </c>
      <c r="E226" s="39">
        <v>1.3</v>
      </c>
      <c r="F226" s="39">
        <v>0.5</v>
      </c>
      <c r="G226" s="39"/>
      <c r="H226" s="39"/>
      <c r="I226" s="39">
        <v>360</v>
      </c>
      <c r="J226" s="39">
        <v>55</v>
      </c>
      <c r="K226" s="39"/>
      <c r="L226" s="39">
        <v>1</v>
      </c>
      <c r="M226" s="39">
        <v>7</v>
      </c>
      <c r="N226" s="39">
        <v>0</v>
      </c>
      <c r="O226" s="39">
        <v>0</v>
      </c>
      <c r="P226" s="39">
        <v>10</v>
      </c>
      <c r="Q226" s="39">
        <v>20</v>
      </c>
      <c r="R226" s="39">
        <v>40</v>
      </c>
      <c r="S226" s="39">
        <v>30</v>
      </c>
      <c r="T226" s="39"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</row>
    <row r="227" spans="1:35" x14ac:dyDescent="0.25">
      <c r="A227" s="39">
        <v>5</v>
      </c>
      <c r="B227" s="39">
        <v>227</v>
      </c>
      <c r="C227" s="39" t="s">
        <v>361</v>
      </c>
      <c r="D227" s="39" t="s">
        <v>127</v>
      </c>
      <c r="E227" s="39">
        <v>2.6</v>
      </c>
      <c r="F227" s="39"/>
      <c r="G227" s="39">
        <v>0.8</v>
      </c>
      <c r="H227" s="39" t="s">
        <v>128</v>
      </c>
      <c r="I227" s="39">
        <v>280</v>
      </c>
      <c r="J227" s="39">
        <v>56</v>
      </c>
      <c r="K227" s="39"/>
      <c r="L227" s="39"/>
      <c r="M227" s="39"/>
      <c r="N227" s="39">
        <v>0</v>
      </c>
      <c r="O227" s="39">
        <v>0</v>
      </c>
      <c r="P227" s="39">
        <v>10</v>
      </c>
      <c r="Q227" s="39">
        <v>20</v>
      </c>
      <c r="R227" s="39">
        <v>30</v>
      </c>
      <c r="S227" s="39">
        <v>40</v>
      </c>
      <c r="T227" s="39">
        <v>0</v>
      </c>
      <c r="U227" s="39">
        <v>85</v>
      </c>
      <c r="V227" s="39">
        <v>51</v>
      </c>
      <c r="W227" s="39">
        <v>56</v>
      </c>
      <c r="X227" s="39">
        <v>100</v>
      </c>
      <c r="Y227" s="39">
        <v>5</v>
      </c>
      <c r="Z227" s="39">
        <v>160</v>
      </c>
      <c r="AA227" s="39">
        <v>5</v>
      </c>
      <c r="AB227" s="39">
        <v>3.5</v>
      </c>
      <c r="AC227" s="39">
        <v>1.4</v>
      </c>
      <c r="AD227" s="39" t="s">
        <v>131</v>
      </c>
      <c r="AE227" s="39" t="s">
        <v>279</v>
      </c>
      <c r="AF227" s="39" t="s">
        <v>135</v>
      </c>
      <c r="AG227" s="39" t="s">
        <v>131</v>
      </c>
      <c r="AH227" s="39" t="s">
        <v>133</v>
      </c>
      <c r="AI227" s="39" t="s">
        <v>168</v>
      </c>
    </row>
    <row r="228" spans="1:35" x14ac:dyDescent="0.25">
      <c r="A228" s="39">
        <v>5</v>
      </c>
      <c r="B228" s="39">
        <v>228</v>
      </c>
      <c r="C228" s="39" t="s">
        <v>125</v>
      </c>
      <c r="D228" s="39" t="s">
        <v>125</v>
      </c>
      <c r="E228" s="39">
        <v>3.3</v>
      </c>
      <c r="F228" s="39">
        <v>0.7</v>
      </c>
      <c r="G228" s="39"/>
      <c r="H228" s="39"/>
      <c r="I228" s="39">
        <v>1258</v>
      </c>
      <c r="J228" s="39">
        <v>25</v>
      </c>
      <c r="K228" s="39"/>
      <c r="L228" s="39">
        <v>12</v>
      </c>
      <c r="M228" s="39">
        <v>41</v>
      </c>
      <c r="N228" s="39">
        <v>10</v>
      </c>
      <c r="O228" s="39">
        <v>10</v>
      </c>
      <c r="P228" s="39">
        <v>10</v>
      </c>
      <c r="Q228" s="39">
        <v>30</v>
      </c>
      <c r="R228" s="39">
        <v>40</v>
      </c>
      <c r="S228" s="39">
        <v>20</v>
      </c>
      <c r="T228" s="39"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</row>
    <row r="229" spans="1:35" x14ac:dyDescent="0.25">
      <c r="A229" s="39">
        <v>5</v>
      </c>
      <c r="B229" s="39">
        <v>229</v>
      </c>
      <c r="C229" s="39" t="s">
        <v>362</v>
      </c>
      <c r="D229" s="39" t="s">
        <v>137</v>
      </c>
      <c r="E229" s="39">
        <v>1.1000000000000001</v>
      </c>
      <c r="F229" s="39">
        <v>0.2</v>
      </c>
      <c r="G229" s="39"/>
      <c r="H229" s="39"/>
      <c r="I229" s="39">
        <v>101</v>
      </c>
      <c r="J229" s="39">
        <v>4</v>
      </c>
      <c r="K229" s="39"/>
      <c r="L229" s="39"/>
      <c r="M229" s="39">
        <v>6</v>
      </c>
      <c r="N229" s="39">
        <v>0</v>
      </c>
      <c r="O229" s="39">
        <v>0</v>
      </c>
      <c r="P229" s="39">
        <v>20</v>
      </c>
      <c r="Q229" s="39">
        <v>40</v>
      </c>
      <c r="R229" s="39">
        <v>20</v>
      </c>
      <c r="S229" s="39">
        <v>20</v>
      </c>
      <c r="T229" s="39"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</row>
    <row r="230" spans="1:35" x14ac:dyDescent="0.25">
      <c r="A230" s="39">
        <v>5</v>
      </c>
      <c r="B230" s="39">
        <v>230</v>
      </c>
      <c r="C230" s="39" t="s">
        <v>363</v>
      </c>
      <c r="D230" s="39" t="s">
        <v>137</v>
      </c>
      <c r="E230" s="39">
        <v>2.2999999999999998</v>
      </c>
      <c r="F230" s="39">
        <v>0.2</v>
      </c>
      <c r="G230" s="39"/>
      <c r="H230" s="39"/>
      <c r="I230" s="39">
        <v>267</v>
      </c>
      <c r="J230" s="39">
        <v>17</v>
      </c>
      <c r="K230" s="39"/>
      <c r="L230" s="39">
        <v>1</v>
      </c>
      <c r="M230" s="39">
        <v>13</v>
      </c>
      <c r="N230" s="39">
        <v>0</v>
      </c>
      <c r="O230" s="39">
        <v>0</v>
      </c>
      <c r="P230" s="39">
        <v>30</v>
      </c>
      <c r="Q230" s="39">
        <v>30</v>
      </c>
      <c r="R230" s="39">
        <v>20</v>
      </c>
      <c r="S230" s="39">
        <v>20</v>
      </c>
      <c r="T230" s="39"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</row>
    <row r="231" spans="1:35" x14ac:dyDescent="0.25">
      <c r="A231" s="39">
        <v>5</v>
      </c>
      <c r="B231" s="39">
        <v>231</v>
      </c>
      <c r="C231" s="39" t="s">
        <v>125</v>
      </c>
      <c r="D231" s="39" t="s">
        <v>125</v>
      </c>
      <c r="E231" s="39">
        <v>1.8</v>
      </c>
      <c r="F231" s="39">
        <v>0.6</v>
      </c>
      <c r="G231" s="39"/>
      <c r="H231" s="39"/>
      <c r="I231" s="39">
        <v>188</v>
      </c>
      <c r="J231" s="39">
        <v>9</v>
      </c>
      <c r="K231" s="39"/>
      <c r="L231" s="39"/>
      <c r="M231" s="39"/>
      <c r="N231" s="39">
        <v>0</v>
      </c>
      <c r="O231" s="39">
        <v>0</v>
      </c>
      <c r="P231" s="39">
        <v>70</v>
      </c>
      <c r="Q231" s="39">
        <v>30</v>
      </c>
      <c r="R231" s="39">
        <v>0</v>
      </c>
      <c r="S231" s="39">
        <v>0</v>
      </c>
      <c r="T231" s="39"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</row>
    <row r="232" spans="1:35" x14ac:dyDescent="0.25">
      <c r="A232" s="39">
        <v>5</v>
      </c>
      <c r="B232" s="39">
        <v>232</v>
      </c>
      <c r="C232" s="39" t="s">
        <v>364</v>
      </c>
      <c r="D232" s="39" t="s">
        <v>137</v>
      </c>
      <c r="E232" s="39">
        <v>0.6</v>
      </c>
      <c r="F232" s="39">
        <v>0.1</v>
      </c>
      <c r="G232" s="39"/>
      <c r="H232" s="39"/>
      <c r="I232" s="39">
        <v>92</v>
      </c>
      <c r="J232" s="39">
        <v>3</v>
      </c>
      <c r="K232" s="39"/>
      <c r="L232" s="39">
        <v>1</v>
      </c>
      <c r="M232" s="39">
        <v>2</v>
      </c>
      <c r="N232" s="39">
        <v>0</v>
      </c>
      <c r="O232" s="39">
        <v>0</v>
      </c>
      <c r="P232" s="39">
        <v>90</v>
      </c>
      <c r="Q232" s="39">
        <v>10</v>
      </c>
      <c r="R232" s="39">
        <v>0</v>
      </c>
      <c r="S232" s="39">
        <v>0</v>
      </c>
      <c r="T232" s="39"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</row>
    <row r="233" spans="1:35" x14ac:dyDescent="0.25">
      <c r="A233" s="39">
        <v>5</v>
      </c>
      <c r="B233" s="39">
        <v>233</v>
      </c>
      <c r="C233" s="39" t="s">
        <v>365</v>
      </c>
      <c r="D233" s="39" t="s">
        <v>123</v>
      </c>
      <c r="E233" s="39">
        <v>2.1</v>
      </c>
      <c r="F233" s="39">
        <v>0.8</v>
      </c>
      <c r="G233" s="39"/>
      <c r="H233" s="39"/>
      <c r="I233" s="39">
        <v>234</v>
      </c>
      <c r="J233" s="39">
        <v>47</v>
      </c>
      <c r="K233" s="39"/>
      <c r="L233" s="39"/>
      <c r="M233" s="39">
        <v>2</v>
      </c>
      <c r="N233" s="39">
        <v>0</v>
      </c>
      <c r="O233" s="39">
        <v>0</v>
      </c>
      <c r="P233" s="39">
        <v>0</v>
      </c>
      <c r="Q233" s="39">
        <v>20</v>
      </c>
      <c r="R233" s="39">
        <v>50</v>
      </c>
      <c r="S233" s="39">
        <v>30</v>
      </c>
      <c r="T233" s="39">
        <v>0</v>
      </c>
      <c r="U233" s="39">
        <v>68</v>
      </c>
      <c r="V233" s="39">
        <v>48</v>
      </c>
      <c r="W233" s="39">
        <v>50</v>
      </c>
      <c r="X233" s="39">
        <v>56</v>
      </c>
      <c r="Y233" s="39">
        <v>3.2</v>
      </c>
      <c r="Z233" s="39">
        <v>224</v>
      </c>
      <c r="AA233" s="39">
        <v>3.2</v>
      </c>
      <c r="AB233" s="39">
        <v>2.2999999999999998</v>
      </c>
      <c r="AC233" s="39">
        <v>2.8</v>
      </c>
      <c r="AD233" s="39"/>
      <c r="AE233" s="39"/>
      <c r="AF233" s="39"/>
      <c r="AG233" s="39"/>
      <c r="AH233" s="39"/>
      <c r="AI233" s="39"/>
    </row>
    <row r="234" spans="1:35" x14ac:dyDescent="0.25">
      <c r="A234" s="39">
        <v>5</v>
      </c>
      <c r="B234" s="39">
        <v>234</v>
      </c>
      <c r="C234" s="39" t="s">
        <v>366</v>
      </c>
      <c r="D234" s="39" t="s">
        <v>127</v>
      </c>
      <c r="E234" s="39">
        <v>2.6</v>
      </c>
      <c r="F234" s="39"/>
      <c r="G234" s="39">
        <v>0.9</v>
      </c>
      <c r="H234" s="39" t="s">
        <v>185</v>
      </c>
      <c r="I234" s="39">
        <v>210</v>
      </c>
      <c r="J234" s="39">
        <v>38</v>
      </c>
      <c r="K234" s="39"/>
      <c r="L234" s="39"/>
      <c r="M234" s="39">
        <v>5</v>
      </c>
      <c r="N234" s="39">
        <v>0</v>
      </c>
      <c r="O234" s="39">
        <v>0</v>
      </c>
      <c r="P234" s="39">
        <v>10</v>
      </c>
      <c r="Q234" s="39">
        <v>20</v>
      </c>
      <c r="R234" s="39">
        <v>40</v>
      </c>
      <c r="S234" s="39">
        <v>30</v>
      </c>
      <c r="T234" s="39"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</row>
    <row r="235" spans="1:35" x14ac:dyDescent="0.25">
      <c r="A235" s="39">
        <v>5</v>
      </c>
      <c r="B235" s="39">
        <v>235</v>
      </c>
      <c r="C235" s="39" t="s">
        <v>367</v>
      </c>
      <c r="D235" s="39" t="s">
        <v>123</v>
      </c>
      <c r="E235" s="39">
        <v>1.3</v>
      </c>
      <c r="F235" s="39">
        <v>0.9</v>
      </c>
      <c r="G235" s="39"/>
      <c r="H235" s="39"/>
      <c r="I235" s="39">
        <v>192</v>
      </c>
      <c r="J235" s="39">
        <v>48</v>
      </c>
      <c r="K235" s="39"/>
      <c r="L235" s="39">
        <v>2</v>
      </c>
      <c r="M235" s="39">
        <v>12</v>
      </c>
      <c r="N235" s="39">
        <v>0</v>
      </c>
      <c r="O235" s="39">
        <v>0</v>
      </c>
      <c r="P235" s="39">
        <v>0</v>
      </c>
      <c r="Q235" s="39">
        <v>20</v>
      </c>
      <c r="R235" s="39">
        <v>60</v>
      </c>
      <c r="S235" s="39">
        <v>20</v>
      </c>
      <c r="T235" s="39"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</row>
    <row r="236" spans="1:35" x14ac:dyDescent="0.25">
      <c r="A236" s="39">
        <v>5</v>
      </c>
      <c r="B236" s="39">
        <v>236</v>
      </c>
      <c r="C236" s="39" t="s">
        <v>368</v>
      </c>
      <c r="D236" s="39" t="s">
        <v>127</v>
      </c>
      <c r="E236" s="39">
        <v>1.7</v>
      </c>
      <c r="F236" s="39"/>
      <c r="G236" s="39">
        <v>0.9</v>
      </c>
      <c r="H236" s="39" t="s">
        <v>128</v>
      </c>
      <c r="I236" s="39">
        <v>315</v>
      </c>
      <c r="J236" s="39">
        <v>56</v>
      </c>
      <c r="K236" s="39"/>
      <c r="L236" s="39">
        <v>1</v>
      </c>
      <c r="M236" s="39">
        <v>1</v>
      </c>
      <c r="N236" s="39">
        <v>0</v>
      </c>
      <c r="O236" s="39">
        <v>10</v>
      </c>
      <c r="P236" s="39">
        <v>10</v>
      </c>
      <c r="Q236" s="39">
        <v>30</v>
      </c>
      <c r="R236" s="39">
        <v>50</v>
      </c>
      <c r="S236" s="39">
        <v>10</v>
      </c>
      <c r="T236" s="39"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</row>
    <row r="237" spans="1:35" x14ac:dyDescent="0.25">
      <c r="A237" s="39">
        <v>5</v>
      </c>
      <c r="B237" s="39">
        <v>237</v>
      </c>
      <c r="C237" s="39" t="s">
        <v>369</v>
      </c>
      <c r="D237" s="39" t="s">
        <v>137</v>
      </c>
      <c r="E237" s="39">
        <v>2.5</v>
      </c>
      <c r="F237" s="39">
        <v>0.7</v>
      </c>
      <c r="G237" s="39">
        <v>0.6</v>
      </c>
      <c r="H237" s="39"/>
      <c r="I237" s="39">
        <v>615</v>
      </c>
      <c r="J237" s="39">
        <v>45</v>
      </c>
      <c r="K237" s="39"/>
      <c r="L237" s="39">
        <v>4</v>
      </c>
      <c r="M237" s="39">
        <v>19</v>
      </c>
      <c r="N237" s="39">
        <v>0</v>
      </c>
      <c r="O237" s="39">
        <v>0</v>
      </c>
      <c r="P237" s="39">
        <v>10</v>
      </c>
      <c r="Q237" s="39">
        <v>10</v>
      </c>
      <c r="R237" s="39">
        <v>70</v>
      </c>
      <c r="S237" s="39">
        <v>10</v>
      </c>
      <c r="T237" s="39"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</row>
  </sheetData>
  <mergeCells count="8">
    <mergeCell ref="AD1:AF1"/>
    <mergeCell ref="AG1:AI1"/>
    <mergeCell ref="B1:J1"/>
    <mergeCell ref="K1:M1"/>
    <mergeCell ref="N1:O1"/>
    <mergeCell ref="P1:T1"/>
    <mergeCell ref="U1:W1"/>
    <mergeCell ref="X1:AC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3"/>
  <sheetViews>
    <sheetView tabSelected="1" workbookViewId="0">
      <selection activeCell="Q5" sqref="Q5"/>
    </sheetView>
  </sheetViews>
  <sheetFormatPr defaultColWidth="11" defaultRowHeight="15.75" x14ac:dyDescent="0.25"/>
  <sheetData>
    <row r="1" spans="1:61" x14ac:dyDescent="0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61" x14ac:dyDescent="0.25">
      <c r="A2" s="40"/>
      <c r="B2" s="40"/>
      <c r="C2" s="41"/>
      <c r="D2" s="42" t="s">
        <v>370</v>
      </c>
      <c r="E2" s="43"/>
      <c r="F2" s="44"/>
      <c r="G2" s="44"/>
      <c r="H2" s="45"/>
      <c r="I2" s="41"/>
      <c r="J2" s="42" t="s">
        <v>370</v>
      </c>
      <c r="K2" s="43"/>
      <c r="L2" s="44"/>
      <c r="M2" s="44"/>
      <c r="O2" s="41"/>
      <c r="P2" s="42" t="s">
        <v>370</v>
      </c>
      <c r="Q2" s="43"/>
      <c r="R2" s="44"/>
      <c r="S2" s="44"/>
      <c r="U2" s="41"/>
      <c r="V2" s="42" t="s">
        <v>370</v>
      </c>
      <c r="W2" s="43"/>
      <c r="X2" s="44"/>
      <c r="Y2" s="44"/>
      <c r="AA2" s="41"/>
      <c r="AB2" s="42" t="s">
        <v>370</v>
      </c>
      <c r="AC2" s="43"/>
      <c r="AD2" s="44"/>
      <c r="AE2" s="44"/>
      <c r="AF2" s="45"/>
      <c r="AG2" s="41"/>
      <c r="AH2" s="42" t="s">
        <v>370</v>
      </c>
      <c r="AI2" s="43"/>
      <c r="AJ2" s="44"/>
      <c r="AK2" s="44"/>
      <c r="AM2" s="41"/>
      <c r="AN2" s="42" t="s">
        <v>370</v>
      </c>
      <c r="AO2" s="43"/>
      <c r="AP2" s="44"/>
      <c r="AQ2" s="44"/>
      <c r="AS2" s="41"/>
      <c r="AT2" s="42" t="s">
        <v>370</v>
      </c>
      <c r="AU2" s="43"/>
      <c r="AV2" s="44"/>
      <c r="AW2" s="44"/>
      <c r="AY2" s="41"/>
      <c r="AZ2" s="42" t="s">
        <v>370</v>
      </c>
      <c r="BA2" s="43"/>
      <c r="BB2" s="44"/>
      <c r="BC2" s="44"/>
      <c r="BD2" s="45"/>
      <c r="BE2" s="41"/>
      <c r="BF2" s="42" t="s">
        <v>370</v>
      </c>
      <c r="BG2" s="43"/>
      <c r="BH2" s="44"/>
      <c r="BI2" s="44"/>
    </row>
    <row r="3" spans="1:61" x14ac:dyDescent="0.25">
      <c r="A3" s="40"/>
      <c r="B3" s="40"/>
      <c r="C3" s="41"/>
      <c r="D3" s="42" t="s">
        <v>2</v>
      </c>
      <c r="E3" s="46"/>
      <c r="F3" s="46"/>
      <c r="G3" s="46"/>
      <c r="H3" s="40"/>
      <c r="I3" s="41"/>
      <c r="J3" s="42" t="s">
        <v>2</v>
      </c>
      <c r="K3" s="46"/>
      <c r="L3" s="46"/>
      <c r="M3" s="46"/>
      <c r="O3" s="41"/>
      <c r="P3" s="42" t="s">
        <v>3</v>
      </c>
      <c r="Q3" s="46"/>
      <c r="R3" s="46"/>
      <c r="S3" s="46"/>
      <c r="U3" s="41"/>
      <c r="V3" s="42" t="s">
        <v>3</v>
      </c>
      <c r="W3" s="46"/>
      <c r="X3" s="46"/>
      <c r="Y3" s="46"/>
      <c r="AA3" s="41"/>
      <c r="AB3" s="42" t="s">
        <v>4</v>
      </c>
      <c r="AC3" s="46"/>
      <c r="AD3" s="46"/>
      <c r="AE3" s="46"/>
      <c r="AF3" s="40"/>
      <c r="AG3" s="41"/>
      <c r="AH3" s="42" t="s">
        <v>4</v>
      </c>
      <c r="AI3" s="46"/>
      <c r="AJ3" s="46"/>
      <c r="AK3" s="46"/>
      <c r="AM3" s="41"/>
      <c r="AN3" s="42" t="s">
        <v>5</v>
      </c>
      <c r="AO3" s="46"/>
      <c r="AP3" s="46"/>
      <c r="AQ3" s="46"/>
      <c r="AS3" s="41"/>
      <c r="AT3" s="42" t="s">
        <v>5</v>
      </c>
      <c r="AU3" s="46"/>
      <c r="AV3" s="46"/>
      <c r="AW3" s="46"/>
      <c r="AY3" s="41"/>
      <c r="AZ3" s="42" t="s">
        <v>6</v>
      </c>
      <c r="BA3" s="46"/>
      <c r="BB3" s="46"/>
      <c r="BC3" s="46"/>
      <c r="BD3" s="40"/>
      <c r="BE3" s="41"/>
      <c r="BF3" s="42" t="s">
        <v>6</v>
      </c>
      <c r="BG3" s="46"/>
      <c r="BH3" s="46"/>
      <c r="BI3" s="46"/>
    </row>
    <row r="4" spans="1:61" x14ac:dyDescent="0.25">
      <c r="A4" s="40"/>
      <c r="B4" s="40"/>
      <c r="C4" s="41"/>
      <c r="D4" s="42" t="s">
        <v>371</v>
      </c>
      <c r="E4" s="46"/>
      <c r="F4" s="46"/>
      <c r="G4" s="46"/>
      <c r="H4" s="40"/>
      <c r="I4" s="41"/>
      <c r="J4" s="42" t="s">
        <v>372</v>
      </c>
      <c r="K4" s="46"/>
      <c r="L4" s="46"/>
      <c r="M4" s="46"/>
      <c r="O4" s="41"/>
      <c r="P4" s="42" t="s">
        <v>371</v>
      </c>
      <c r="Q4" s="46"/>
      <c r="R4" s="46"/>
      <c r="S4" s="46"/>
      <c r="U4" s="41"/>
      <c r="V4" s="42" t="s">
        <v>372</v>
      </c>
      <c r="W4" s="46"/>
      <c r="X4" s="46"/>
      <c r="Y4" s="46"/>
      <c r="AA4" s="41"/>
      <c r="AB4" s="42" t="s">
        <v>371</v>
      </c>
      <c r="AC4" s="46"/>
      <c r="AD4" s="46"/>
      <c r="AE4" s="46"/>
      <c r="AF4" s="40"/>
      <c r="AG4" s="41"/>
      <c r="AH4" s="42" t="s">
        <v>372</v>
      </c>
      <c r="AI4" s="46"/>
      <c r="AJ4" s="46"/>
      <c r="AK4" s="46"/>
      <c r="AM4" s="41"/>
      <c r="AN4" s="42" t="s">
        <v>371</v>
      </c>
      <c r="AO4" s="46"/>
      <c r="AP4" s="46"/>
      <c r="AQ4" s="46"/>
      <c r="AS4" s="41"/>
      <c r="AT4" s="42" t="s">
        <v>372</v>
      </c>
      <c r="AU4" s="46"/>
      <c r="AV4" s="46"/>
      <c r="AW4" s="46"/>
      <c r="AY4" s="41"/>
      <c r="AZ4" s="42" t="s">
        <v>371</v>
      </c>
      <c r="BA4" s="46"/>
      <c r="BB4" s="46"/>
      <c r="BC4" s="46"/>
      <c r="BD4" s="40"/>
      <c r="BE4" s="41"/>
      <c r="BF4" s="42" t="s">
        <v>372</v>
      </c>
      <c r="BG4" s="46"/>
      <c r="BH4" s="46"/>
      <c r="BI4" s="46"/>
    </row>
    <row r="5" spans="1:61" ht="16.5" thickBot="1" x14ac:dyDescent="0.3">
      <c r="A5" s="40"/>
      <c r="B5" s="40"/>
      <c r="C5" s="47" t="s">
        <v>373</v>
      </c>
      <c r="D5" s="48" t="s">
        <v>374</v>
      </c>
      <c r="E5" s="48" t="s">
        <v>375</v>
      </c>
      <c r="F5" s="48" t="s">
        <v>376</v>
      </c>
      <c r="G5" s="49" t="s">
        <v>377</v>
      </c>
      <c r="H5" s="40"/>
      <c r="I5" s="47" t="s">
        <v>373</v>
      </c>
      <c r="J5" s="48" t="s">
        <v>374</v>
      </c>
      <c r="K5" s="48" t="s">
        <v>375</v>
      </c>
      <c r="L5" s="48" t="s">
        <v>376</v>
      </c>
      <c r="M5" s="49" t="s">
        <v>377</v>
      </c>
      <c r="O5" s="47" t="s">
        <v>373</v>
      </c>
      <c r="P5" s="48" t="s">
        <v>374</v>
      </c>
      <c r="Q5" s="48" t="s">
        <v>375</v>
      </c>
      <c r="R5" s="48" t="s">
        <v>376</v>
      </c>
      <c r="S5" s="49" t="s">
        <v>377</v>
      </c>
      <c r="U5" s="47" t="s">
        <v>373</v>
      </c>
      <c r="V5" s="48" t="s">
        <v>374</v>
      </c>
      <c r="W5" s="48" t="s">
        <v>375</v>
      </c>
      <c r="X5" s="48" t="s">
        <v>376</v>
      </c>
      <c r="Y5" s="49" t="s">
        <v>377</v>
      </c>
      <c r="AA5" s="47" t="s">
        <v>373</v>
      </c>
      <c r="AB5" s="48" t="s">
        <v>374</v>
      </c>
      <c r="AC5" s="48" t="s">
        <v>375</v>
      </c>
      <c r="AD5" s="48" t="s">
        <v>376</v>
      </c>
      <c r="AE5" s="49" t="s">
        <v>377</v>
      </c>
      <c r="AF5" s="40"/>
      <c r="AG5" s="50" t="s">
        <v>373</v>
      </c>
      <c r="AH5" s="51" t="s">
        <v>374</v>
      </c>
      <c r="AI5" s="51" t="s">
        <v>375</v>
      </c>
      <c r="AJ5" s="51" t="s">
        <v>376</v>
      </c>
      <c r="AK5" s="52" t="s">
        <v>377</v>
      </c>
      <c r="AM5" s="50" t="s">
        <v>373</v>
      </c>
      <c r="AN5" s="51" t="s">
        <v>374</v>
      </c>
      <c r="AO5" s="51" t="s">
        <v>375</v>
      </c>
      <c r="AP5" s="51" t="s">
        <v>376</v>
      </c>
      <c r="AQ5" s="52" t="s">
        <v>377</v>
      </c>
      <c r="AS5" s="50" t="s">
        <v>373</v>
      </c>
      <c r="AT5" s="51" t="s">
        <v>374</v>
      </c>
      <c r="AU5" s="51" t="s">
        <v>375</v>
      </c>
      <c r="AV5" s="51" t="s">
        <v>376</v>
      </c>
      <c r="AW5" s="52" t="s">
        <v>377</v>
      </c>
      <c r="AY5" s="50" t="s">
        <v>373</v>
      </c>
      <c r="AZ5" s="51" t="s">
        <v>374</v>
      </c>
      <c r="BA5" s="51" t="s">
        <v>375</v>
      </c>
      <c r="BB5" s="51" t="s">
        <v>376</v>
      </c>
      <c r="BC5" s="52" t="s">
        <v>377</v>
      </c>
      <c r="BD5" s="40"/>
      <c r="BE5" s="50" t="s">
        <v>373</v>
      </c>
      <c r="BF5" s="51" t="s">
        <v>374</v>
      </c>
      <c r="BG5" s="51" t="s">
        <v>375</v>
      </c>
      <c r="BH5" s="51" t="s">
        <v>376</v>
      </c>
      <c r="BI5" s="52" t="s">
        <v>377</v>
      </c>
    </row>
    <row r="6" spans="1:61" x14ac:dyDescent="0.25">
      <c r="A6" s="40">
        <v>2</v>
      </c>
      <c r="B6" s="40"/>
      <c r="C6" s="53" t="s">
        <v>105</v>
      </c>
      <c r="D6" s="54" t="s">
        <v>378</v>
      </c>
      <c r="E6" s="55">
        <v>4</v>
      </c>
      <c r="F6" s="56">
        <f>E6/E$24</f>
        <v>0.04</v>
      </c>
      <c r="G6" s="56">
        <f>SUM(F$5:F6)</f>
        <v>0.04</v>
      </c>
      <c r="H6" s="40">
        <v>2</v>
      </c>
      <c r="I6" s="54" t="s">
        <v>105</v>
      </c>
      <c r="J6" s="55" t="s">
        <v>378</v>
      </c>
      <c r="K6">
        <v>5</v>
      </c>
      <c r="L6" s="56">
        <f>K6/K$24</f>
        <v>4.9504950495049507E-2</v>
      </c>
      <c r="M6" s="56">
        <f>SUM(L$5:L6)</f>
        <v>4.9504950495049507E-2</v>
      </c>
      <c r="N6" s="40">
        <v>2</v>
      </c>
      <c r="O6" s="54" t="s">
        <v>105</v>
      </c>
      <c r="P6" s="55" t="s">
        <v>378</v>
      </c>
      <c r="Q6" s="40">
        <v>7</v>
      </c>
      <c r="R6" s="56">
        <f>Q6/Q$24</f>
        <v>7.0000000000000007E-2</v>
      </c>
      <c r="S6" s="56">
        <f>SUM(R$5:R6)</f>
        <v>7.0000000000000007E-2</v>
      </c>
      <c r="T6" s="40">
        <v>2</v>
      </c>
      <c r="U6" s="55" t="s">
        <v>105</v>
      </c>
      <c r="V6" s="54" t="s">
        <v>378</v>
      </c>
      <c r="W6" s="40">
        <v>2</v>
      </c>
      <c r="X6" s="57">
        <f>W6/W$24</f>
        <v>0.02</v>
      </c>
      <c r="Y6" s="56">
        <f>SUM(X$5:X6)</f>
        <v>0.02</v>
      </c>
      <c r="Z6" s="40">
        <v>2</v>
      </c>
      <c r="AA6" s="58" t="s">
        <v>105</v>
      </c>
      <c r="AB6" s="58" t="s">
        <v>378</v>
      </c>
      <c r="AC6" s="59">
        <v>9</v>
      </c>
      <c r="AD6" s="57">
        <f>AC6/AC$24</f>
        <v>8.9108910891089105E-2</v>
      </c>
      <c r="AE6" s="57">
        <f>SUM(AD$5:AD6)</f>
        <v>8.9108910891089105E-2</v>
      </c>
      <c r="AF6" s="40">
        <v>2</v>
      </c>
      <c r="AG6" s="60" t="s">
        <v>105</v>
      </c>
      <c r="AH6" s="60" t="s">
        <v>378</v>
      </c>
      <c r="AI6" s="61">
        <v>2</v>
      </c>
      <c r="AJ6" s="62">
        <f>AI6/AI$24</f>
        <v>0.02</v>
      </c>
      <c r="AK6" s="62">
        <f>SUM(AJ$5:AJ6)</f>
        <v>0.02</v>
      </c>
      <c r="AL6" s="40">
        <v>2</v>
      </c>
      <c r="AM6" s="63" t="s">
        <v>105</v>
      </c>
      <c r="AN6" s="63" t="s">
        <v>378</v>
      </c>
      <c r="AO6" s="64">
        <v>8</v>
      </c>
      <c r="AP6" s="65">
        <f>AO6/AO$24</f>
        <v>7.8431372549019607E-2</v>
      </c>
      <c r="AQ6" s="65">
        <f>SUM(AP$5:AP6)</f>
        <v>7.8431372549019607E-2</v>
      </c>
      <c r="AR6" s="40">
        <v>2</v>
      </c>
      <c r="AS6" s="63" t="s">
        <v>105</v>
      </c>
      <c r="AT6" s="63" t="s">
        <v>378</v>
      </c>
      <c r="AU6" s="64">
        <v>2</v>
      </c>
      <c r="AV6" s="65">
        <f>AU6/AU$24</f>
        <v>1.9801980198019802E-2</v>
      </c>
      <c r="AW6" s="65">
        <f>SUM(AV$5:AV6)</f>
        <v>1.9801980198019802E-2</v>
      </c>
      <c r="AX6" s="40">
        <v>2</v>
      </c>
      <c r="AY6" s="60" t="s">
        <v>105</v>
      </c>
      <c r="AZ6" s="60" t="s">
        <v>378</v>
      </c>
      <c r="BA6" s="61">
        <v>14</v>
      </c>
      <c r="BB6" s="62">
        <f>BA6/BA$24</f>
        <v>0.14141414141414141</v>
      </c>
      <c r="BC6" s="62">
        <f>SUM(BB$5:BB6)</f>
        <v>0.14141414141414141</v>
      </c>
      <c r="BD6" s="40">
        <v>2</v>
      </c>
      <c r="BE6" s="60" t="s">
        <v>105</v>
      </c>
      <c r="BF6" s="60" t="s">
        <v>378</v>
      </c>
      <c r="BG6" s="61">
        <v>10</v>
      </c>
      <c r="BH6" s="62">
        <f>BG6/BG$24</f>
        <v>0.10101010101010101</v>
      </c>
      <c r="BI6" s="62">
        <f>SUM(BH$5:BH6)</f>
        <v>0.10101010101010101</v>
      </c>
    </row>
    <row r="7" spans="1:61" x14ac:dyDescent="0.25">
      <c r="A7" s="40">
        <v>4</v>
      </c>
      <c r="B7" s="40"/>
      <c r="C7" s="60" t="s">
        <v>379</v>
      </c>
      <c r="D7" s="60" t="s">
        <v>380</v>
      </c>
      <c r="E7" s="60">
        <v>2</v>
      </c>
      <c r="F7" s="62">
        <f t="shared" ref="F7:F24" si="0">E7/E$24</f>
        <v>0.02</v>
      </c>
      <c r="G7" s="62">
        <f>SUM(F$5:F7)</f>
        <v>0.06</v>
      </c>
      <c r="H7" s="40">
        <v>4</v>
      </c>
      <c r="I7" s="60" t="s">
        <v>379</v>
      </c>
      <c r="J7" s="60" t="s">
        <v>380</v>
      </c>
      <c r="K7" s="61">
        <v>1</v>
      </c>
      <c r="L7" s="62">
        <f t="shared" ref="L7:L24" si="1">K7/K$24</f>
        <v>9.9009900990099011E-3</v>
      </c>
      <c r="M7" s="62">
        <f>SUM(L$5:L7)</f>
        <v>5.940594059405941E-2</v>
      </c>
      <c r="N7" s="40">
        <v>4</v>
      </c>
      <c r="O7" s="60" t="s">
        <v>379</v>
      </c>
      <c r="P7" s="60" t="s">
        <v>380</v>
      </c>
      <c r="Q7" s="64">
        <v>1</v>
      </c>
      <c r="R7" s="62">
        <f t="shared" ref="R7:R24" si="2">Q7/Q$24</f>
        <v>0.01</v>
      </c>
      <c r="S7" s="62">
        <f>SUM(R$5:R7)</f>
        <v>0.08</v>
      </c>
      <c r="T7" s="40">
        <v>4</v>
      </c>
      <c r="U7" s="66" t="s">
        <v>379</v>
      </c>
      <c r="V7" s="60" t="s">
        <v>380</v>
      </c>
      <c r="W7" s="64">
        <v>0</v>
      </c>
      <c r="X7" s="62">
        <f t="shared" ref="X7:X24" si="3">W7/W$24</f>
        <v>0</v>
      </c>
      <c r="Y7" s="62">
        <f>SUM(X$5:X7)</f>
        <v>0.02</v>
      </c>
      <c r="Z7" s="40">
        <v>4</v>
      </c>
      <c r="AA7" s="60" t="s">
        <v>379</v>
      </c>
      <c r="AB7" s="60" t="s">
        <v>380</v>
      </c>
      <c r="AC7" s="61">
        <v>1</v>
      </c>
      <c r="AD7" s="62">
        <f t="shared" ref="AD7:AD24" si="4">AC7/AC$24</f>
        <v>9.9009900990099011E-3</v>
      </c>
      <c r="AE7" s="62">
        <f>SUM(AD$5:AD7)</f>
        <v>9.9009900990099001E-2</v>
      </c>
      <c r="AF7" s="40">
        <v>4</v>
      </c>
      <c r="AG7" s="60" t="s">
        <v>379</v>
      </c>
      <c r="AH7" s="60" t="s">
        <v>380</v>
      </c>
      <c r="AI7" s="61">
        <v>0</v>
      </c>
      <c r="AJ7" s="62">
        <f t="shared" ref="AJ7:AJ24" si="5">AI7/AI$24</f>
        <v>0</v>
      </c>
      <c r="AK7" s="62">
        <f>SUM(AJ$5:AJ7)</f>
        <v>0.02</v>
      </c>
      <c r="AL7" s="40">
        <v>4</v>
      </c>
      <c r="AM7" s="63" t="s">
        <v>379</v>
      </c>
      <c r="AN7" s="63" t="s">
        <v>380</v>
      </c>
      <c r="AO7" s="64">
        <v>0</v>
      </c>
      <c r="AP7" s="65">
        <f t="shared" ref="AP7:AP24" si="6">AO7/AO$24</f>
        <v>0</v>
      </c>
      <c r="AQ7" s="65">
        <f>SUM(AP$5:AP7)</f>
        <v>7.8431372549019607E-2</v>
      </c>
      <c r="AR7" s="40">
        <v>4</v>
      </c>
      <c r="AS7" s="63" t="s">
        <v>379</v>
      </c>
      <c r="AT7" s="63" t="s">
        <v>380</v>
      </c>
      <c r="AU7" s="64">
        <v>0</v>
      </c>
      <c r="AV7" s="65">
        <f t="shared" ref="AV7:AV24" si="7">AU7/AU$24</f>
        <v>0</v>
      </c>
      <c r="AW7" s="65">
        <f>SUM(AV$5:AV7)</f>
        <v>1.9801980198019802E-2</v>
      </c>
      <c r="AX7" s="40">
        <v>4</v>
      </c>
      <c r="AY7" s="60" t="s">
        <v>379</v>
      </c>
      <c r="AZ7" s="60" t="s">
        <v>380</v>
      </c>
      <c r="BA7" s="61">
        <v>1</v>
      </c>
      <c r="BB7" s="62">
        <f t="shared" ref="BB7:BB24" si="8">BA7/BA$24</f>
        <v>1.0101010101010102E-2</v>
      </c>
      <c r="BC7" s="62">
        <f>SUM(BB$5:BB7)</f>
        <v>0.15151515151515152</v>
      </c>
      <c r="BD7" s="40">
        <v>4</v>
      </c>
      <c r="BE7" s="60" t="s">
        <v>379</v>
      </c>
      <c r="BF7" s="60" t="s">
        <v>380</v>
      </c>
      <c r="BG7" s="61">
        <v>0</v>
      </c>
      <c r="BH7" s="62">
        <f t="shared" ref="BH7:BH24" si="9">BG7/BG$24</f>
        <v>0</v>
      </c>
      <c r="BI7" s="62">
        <f>SUM(BH$5:BH7)</f>
        <v>0.10101010101010101</v>
      </c>
    </row>
    <row r="8" spans="1:61" x14ac:dyDescent="0.25">
      <c r="A8" s="40">
        <v>5.7</v>
      </c>
      <c r="B8" s="40"/>
      <c r="C8" s="60" t="s">
        <v>381</v>
      </c>
      <c r="D8" s="60" t="s">
        <v>382</v>
      </c>
      <c r="E8" s="60">
        <v>0</v>
      </c>
      <c r="F8" s="62">
        <f t="shared" si="0"/>
        <v>0</v>
      </c>
      <c r="G8" s="62">
        <f>SUM(F$5:F8)</f>
        <v>0.06</v>
      </c>
      <c r="H8" s="40">
        <v>5.7</v>
      </c>
      <c r="I8" s="60" t="s">
        <v>381</v>
      </c>
      <c r="J8" s="60" t="s">
        <v>382</v>
      </c>
      <c r="K8" s="61">
        <v>0</v>
      </c>
      <c r="L8" s="62">
        <f t="shared" si="1"/>
        <v>0</v>
      </c>
      <c r="M8" s="62">
        <f>SUM(L$5:L8)</f>
        <v>5.940594059405941E-2</v>
      </c>
      <c r="N8" s="40">
        <v>5.7</v>
      </c>
      <c r="O8" s="60" t="s">
        <v>381</v>
      </c>
      <c r="P8" s="60" t="s">
        <v>382</v>
      </c>
      <c r="Q8" s="64">
        <v>0</v>
      </c>
      <c r="R8" s="62">
        <f t="shared" si="2"/>
        <v>0</v>
      </c>
      <c r="S8" s="62">
        <f>SUM(R$5:R8)</f>
        <v>0.08</v>
      </c>
      <c r="T8" s="40">
        <v>5.7</v>
      </c>
      <c r="U8" s="66" t="s">
        <v>381</v>
      </c>
      <c r="V8" s="60" t="s">
        <v>382</v>
      </c>
      <c r="W8" s="64">
        <v>0</v>
      </c>
      <c r="X8" s="62">
        <f t="shared" si="3"/>
        <v>0</v>
      </c>
      <c r="Y8" s="62">
        <f>SUM(X$5:X8)</f>
        <v>0.02</v>
      </c>
      <c r="Z8" s="40">
        <v>5.7</v>
      </c>
      <c r="AA8" s="60" t="s">
        <v>381</v>
      </c>
      <c r="AB8" s="60" t="s">
        <v>382</v>
      </c>
      <c r="AC8" s="61">
        <v>0</v>
      </c>
      <c r="AD8" s="62">
        <f t="shared" si="4"/>
        <v>0</v>
      </c>
      <c r="AE8" s="62">
        <f>SUM(AD$5:AD8)</f>
        <v>9.9009900990099001E-2</v>
      </c>
      <c r="AF8" s="40">
        <v>5.7</v>
      </c>
      <c r="AG8" s="60" t="s">
        <v>381</v>
      </c>
      <c r="AH8" s="60" t="s">
        <v>382</v>
      </c>
      <c r="AI8" s="61">
        <v>0</v>
      </c>
      <c r="AJ8" s="62">
        <f t="shared" si="5"/>
        <v>0</v>
      </c>
      <c r="AK8" s="62">
        <f>SUM(AJ$5:AJ8)</f>
        <v>0.02</v>
      </c>
      <c r="AL8" s="40">
        <v>5.7</v>
      </c>
      <c r="AM8" s="63" t="s">
        <v>381</v>
      </c>
      <c r="AN8" s="63" t="s">
        <v>382</v>
      </c>
      <c r="AO8" s="64">
        <v>0</v>
      </c>
      <c r="AP8" s="65">
        <f t="shared" si="6"/>
        <v>0</v>
      </c>
      <c r="AQ8" s="65">
        <f>SUM(AP$5:AP8)</f>
        <v>7.8431372549019607E-2</v>
      </c>
      <c r="AR8" s="40">
        <v>5.7</v>
      </c>
      <c r="AS8" s="63" t="s">
        <v>381</v>
      </c>
      <c r="AT8" s="63" t="s">
        <v>382</v>
      </c>
      <c r="AU8" s="64">
        <v>0</v>
      </c>
      <c r="AV8" s="65">
        <f t="shared" si="7"/>
        <v>0</v>
      </c>
      <c r="AW8" s="65">
        <f>SUM(AV$5:AV8)</f>
        <v>1.9801980198019802E-2</v>
      </c>
      <c r="AX8" s="40">
        <v>5.7</v>
      </c>
      <c r="AY8" s="60" t="s">
        <v>381</v>
      </c>
      <c r="AZ8" s="60" t="s">
        <v>382</v>
      </c>
      <c r="BA8" s="61">
        <v>0</v>
      </c>
      <c r="BB8" s="62">
        <f t="shared" si="8"/>
        <v>0</v>
      </c>
      <c r="BC8" s="62">
        <f>SUM(BB$5:BB8)</f>
        <v>0.15151515151515152</v>
      </c>
      <c r="BD8" s="40">
        <v>5.7</v>
      </c>
      <c r="BE8" s="60" t="s">
        <v>381</v>
      </c>
      <c r="BF8" s="60" t="s">
        <v>382</v>
      </c>
      <c r="BG8" s="61">
        <v>0</v>
      </c>
      <c r="BH8" s="62">
        <f t="shared" si="9"/>
        <v>0</v>
      </c>
      <c r="BI8" s="62">
        <f>SUM(BH$5:BH8)</f>
        <v>0.10101010101010101</v>
      </c>
    </row>
    <row r="9" spans="1:61" x14ac:dyDescent="0.25">
      <c r="A9" s="40">
        <v>8</v>
      </c>
      <c r="B9" s="40"/>
      <c r="C9" s="60" t="s">
        <v>381</v>
      </c>
      <c r="D9" s="60" t="s">
        <v>383</v>
      </c>
      <c r="E9" s="60">
        <v>1</v>
      </c>
      <c r="F9" s="62">
        <f t="shared" si="0"/>
        <v>0.01</v>
      </c>
      <c r="G9" s="62">
        <f>SUM(F$5:F9)</f>
        <v>6.9999999999999993E-2</v>
      </c>
      <c r="H9" s="40">
        <v>8</v>
      </c>
      <c r="I9" s="60" t="s">
        <v>381</v>
      </c>
      <c r="J9" s="60" t="s">
        <v>383</v>
      </c>
      <c r="K9" s="61">
        <v>1</v>
      </c>
      <c r="L9" s="62">
        <f t="shared" si="1"/>
        <v>9.9009900990099011E-3</v>
      </c>
      <c r="M9" s="62">
        <f>SUM(L$5:L9)</f>
        <v>6.9306930693069313E-2</v>
      </c>
      <c r="N9" s="40">
        <v>8</v>
      </c>
      <c r="O9" s="60" t="s">
        <v>381</v>
      </c>
      <c r="P9" s="60" t="s">
        <v>383</v>
      </c>
      <c r="Q9" s="64">
        <v>3</v>
      </c>
      <c r="R9" s="62">
        <f t="shared" si="2"/>
        <v>0.03</v>
      </c>
      <c r="S9" s="62">
        <f>SUM(R$5:R9)</f>
        <v>0.11</v>
      </c>
      <c r="T9" s="40">
        <v>8</v>
      </c>
      <c r="U9" s="66" t="s">
        <v>381</v>
      </c>
      <c r="V9" s="60" t="s">
        <v>383</v>
      </c>
      <c r="W9" s="64">
        <v>1</v>
      </c>
      <c r="X9" s="62">
        <f t="shared" si="3"/>
        <v>0.01</v>
      </c>
      <c r="Y9" s="62">
        <f>SUM(X$5:X9)</f>
        <v>0.03</v>
      </c>
      <c r="Z9" s="40">
        <v>8</v>
      </c>
      <c r="AA9" s="60" t="s">
        <v>381</v>
      </c>
      <c r="AB9" s="60" t="s">
        <v>383</v>
      </c>
      <c r="AC9" s="61">
        <v>0</v>
      </c>
      <c r="AD9" s="62">
        <f t="shared" si="4"/>
        <v>0</v>
      </c>
      <c r="AE9" s="62">
        <f>SUM(AD$5:AD9)</f>
        <v>9.9009900990099001E-2</v>
      </c>
      <c r="AF9" s="40">
        <v>8</v>
      </c>
      <c r="AG9" s="60" t="s">
        <v>381</v>
      </c>
      <c r="AH9" s="60" t="s">
        <v>383</v>
      </c>
      <c r="AI9" s="61">
        <v>1</v>
      </c>
      <c r="AJ9" s="62">
        <f t="shared" si="5"/>
        <v>0.01</v>
      </c>
      <c r="AK9" s="62">
        <f>SUM(AJ$5:AJ9)</f>
        <v>0.03</v>
      </c>
      <c r="AL9" s="40">
        <v>8</v>
      </c>
      <c r="AM9" s="63" t="s">
        <v>381</v>
      </c>
      <c r="AN9" s="63" t="s">
        <v>383</v>
      </c>
      <c r="AO9" s="64">
        <v>0</v>
      </c>
      <c r="AP9" s="65">
        <f t="shared" si="6"/>
        <v>0</v>
      </c>
      <c r="AQ9" s="65">
        <f>SUM(AP$5:AP9)</f>
        <v>7.8431372549019607E-2</v>
      </c>
      <c r="AR9" s="40">
        <v>8</v>
      </c>
      <c r="AS9" s="63" t="s">
        <v>381</v>
      </c>
      <c r="AT9" s="63" t="s">
        <v>383</v>
      </c>
      <c r="AU9" s="64">
        <v>0</v>
      </c>
      <c r="AV9" s="65">
        <f t="shared" si="7"/>
        <v>0</v>
      </c>
      <c r="AW9" s="65">
        <f>SUM(AV$5:AV9)</f>
        <v>1.9801980198019802E-2</v>
      </c>
      <c r="AX9" s="40">
        <v>8</v>
      </c>
      <c r="AY9" s="60" t="s">
        <v>381</v>
      </c>
      <c r="AZ9" s="60" t="s">
        <v>383</v>
      </c>
      <c r="BA9" s="61">
        <v>4</v>
      </c>
      <c r="BB9" s="62">
        <f t="shared" si="8"/>
        <v>4.0404040404040407E-2</v>
      </c>
      <c r="BC9" s="62">
        <f>SUM(BB$5:BB9)</f>
        <v>0.19191919191919193</v>
      </c>
      <c r="BD9" s="40">
        <v>8</v>
      </c>
      <c r="BE9" s="60" t="s">
        <v>381</v>
      </c>
      <c r="BF9" s="60" t="s">
        <v>383</v>
      </c>
      <c r="BG9" s="61">
        <v>1</v>
      </c>
      <c r="BH9" s="62">
        <f t="shared" si="9"/>
        <v>1.0101010101010102E-2</v>
      </c>
      <c r="BI9" s="62">
        <f>SUM(BH$5:BH9)</f>
        <v>0.1111111111111111</v>
      </c>
    </row>
    <row r="10" spans="1:61" x14ac:dyDescent="0.25">
      <c r="A10" s="41">
        <v>11.3</v>
      </c>
      <c r="B10" s="40"/>
      <c r="C10" s="60" t="s">
        <v>384</v>
      </c>
      <c r="D10" s="60" t="s">
        <v>385</v>
      </c>
      <c r="E10" s="60">
        <v>3</v>
      </c>
      <c r="F10" s="62">
        <f t="shared" si="0"/>
        <v>0.03</v>
      </c>
      <c r="G10" s="62">
        <f>SUM(F$5:F10)</f>
        <v>9.9999999999999992E-2</v>
      </c>
      <c r="H10" s="41">
        <v>11.3</v>
      </c>
      <c r="I10" s="60" t="s">
        <v>384</v>
      </c>
      <c r="J10" s="60" t="s">
        <v>385</v>
      </c>
      <c r="K10" s="61">
        <v>1</v>
      </c>
      <c r="L10" s="62">
        <f t="shared" si="1"/>
        <v>9.9009900990099011E-3</v>
      </c>
      <c r="M10" s="62">
        <f>SUM(L$5:L10)</f>
        <v>7.9207920792079209E-2</v>
      </c>
      <c r="N10" s="41">
        <v>11.3</v>
      </c>
      <c r="O10" s="60" t="s">
        <v>384</v>
      </c>
      <c r="P10" s="60" t="s">
        <v>385</v>
      </c>
      <c r="Q10" s="64">
        <v>4</v>
      </c>
      <c r="R10" s="62">
        <f t="shared" si="2"/>
        <v>0.04</v>
      </c>
      <c r="S10" s="62">
        <f>SUM(R$5:R10)</f>
        <v>0.15</v>
      </c>
      <c r="T10" s="41">
        <v>11.3</v>
      </c>
      <c r="U10" s="66" t="s">
        <v>384</v>
      </c>
      <c r="V10" s="60" t="s">
        <v>385</v>
      </c>
      <c r="W10" s="64">
        <v>1</v>
      </c>
      <c r="X10" s="62">
        <f t="shared" si="3"/>
        <v>0.01</v>
      </c>
      <c r="Y10" s="62">
        <f>SUM(X$5:X10)</f>
        <v>0.04</v>
      </c>
      <c r="Z10" s="41">
        <v>11.3</v>
      </c>
      <c r="AA10" s="60" t="s">
        <v>384</v>
      </c>
      <c r="AB10" s="60" t="s">
        <v>385</v>
      </c>
      <c r="AC10" s="61">
        <v>0</v>
      </c>
      <c r="AD10" s="62">
        <f t="shared" si="4"/>
        <v>0</v>
      </c>
      <c r="AE10" s="62">
        <f>SUM(AD$5:AD10)</f>
        <v>9.9009900990099001E-2</v>
      </c>
      <c r="AF10" s="41">
        <v>11.3</v>
      </c>
      <c r="AG10" s="60" t="s">
        <v>384</v>
      </c>
      <c r="AH10" s="60" t="s">
        <v>385</v>
      </c>
      <c r="AI10" s="61">
        <v>1</v>
      </c>
      <c r="AJ10" s="62">
        <f t="shared" si="5"/>
        <v>0.01</v>
      </c>
      <c r="AK10" s="62">
        <f>SUM(AJ$5:AJ10)</f>
        <v>0.04</v>
      </c>
      <c r="AL10" s="41">
        <v>11.3</v>
      </c>
      <c r="AM10" s="63" t="s">
        <v>384</v>
      </c>
      <c r="AN10" s="63" t="s">
        <v>385</v>
      </c>
      <c r="AO10" s="64">
        <v>1</v>
      </c>
      <c r="AP10" s="65">
        <f t="shared" si="6"/>
        <v>9.8039215686274508E-3</v>
      </c>
      <c r="AQ10" s="65">
        <f>SUM(AP$5:AP10)</f>
        <v>8.8235294117647051E-2</v>
      </c>
      <c r="AR10" s="41">
        <v>11.3</v>
      </c>
      <c r="AS10" s="63" t="s">
        <v>384</v>
      </c>
      <c r="AT10" s="63" t="s">
        <v>385</v>
      </c>
      <c r="AU10" s="64">
        <v>2</v>
      </c>
      <c r="AV10" s="65">
        <f t="shared" si="7"/>
        <v>1.9801980198019802E-2</v>
      </c>
      <c r="AW10" s="65">
        <f>SUM(AV$5:AV10)</f>
        <v>3.9603960396039604E-2</v>
      </c>
      <c r="AX10" s="41">
        <v>11.3</v>
      </c>
      <c r="AY10" s="60" t="s">
        <v>384</v>
      </c>
      <c r="AZ10" s="60" t="s">
        <v>385</v>
      </c>
      <c r="BA10" s="61">
        <v>3</v>
      </c>
      <c r="BB10" s="62">
        <f t="shared" si="8"/>
        <v>3.0303030303030304E-2</v>
      </c>
      <c r="BC10" s="62">
        <f>SUM(BB$5:BB10)</f>
        <v>0.22222222222222224</v>
      </c>
      <c r="BD10" s="41">
        <v>11.3</v>
      </c>
      <c r="BE10" s="60" t="s">
        <v>384</v>
      </c>
      <c r="BF10" s="60" t="s">
        <v>385</v>
      </c>
      <c r="BG10" s="61">
        <v>3</v>
      </c>
      <c r="BH10" s="62">
        <f t="shared" si="9"/>
        <v>3.0303030303030304E-2</v>
      </c>
      <c r="BI10" s="62">
        <f>SUM(BH$5:BH10)</f>
        <v>0.14141414141414141</v>
      </c>
    </row>
    <row r="11" spans="1:61" x14ac:dyDescent="0.25">
      <c r="A11" s="41">
        <v>16</v>
      </c>
      <c r="B11" s="40"/>
      <c r="C11" s="60" t="s">
        <v>384</v>
      </c>
      <c r="D11" s="60" t="s">
        <v>386</v>
      </c>
      <c r="E11" s="60">
        <v>9</v>
      </c>
      <c r="F11" s="62">
        <f t="shared" si="0"/>
        <v>0.09</v>
      </c>
      <c r="G11" s="62">
        <f>SUM(F$5:F11)</f>
        <v>0.19</v>
      </c>
      <c r="H11" s="41">
        <v>16</v>
      </c>
      <c r="I11" s="60" t="s">
        <v>384</v>
      </c>
      <c r="J11" s="60" t="s">
        <v>386</v>
      </c>
      <c r="K11" s="61">
        <v>1</v>
      </c>
      <c r="L11" s="62">
        <f t="shared" si="1"/>
        <v>9.9009900990099011E-3</v>
      </c>
      <c r="M11" s="62">
        <f>SUM(L$5:L11)</f>
        <v>8.9108910891089105E-2</v>
      </c>
      <c r="N11" s="41">
        <v>16</v>
      </c>
      <c r="O11" s="60" t="s">
        <v>384</v>
      </c>
      <c r="P11" s="60" t="s">
        <v>386</v>
      </c>
      <c r="Q11" s="64">
        <v>0</v>
      </c>
      <c r="R11" s="62">
        <f t="shared" si="2"/>
        <v>0</v>
      </c>
      <c r="S11" s="62">
        <f>SUM(R$5:R11)</f>
        <v>0.15</v>
      </c>
      <c r="T11" s="41">
        <v>16</v>
      </c>
      <c r="U11" s="66" t="s">
        <v>384</v>
      </c>
      <c r="V11" s="60" t="s">
        <v>386</v>
      </c>
      <c r="W11" s="64">
        <v>0</v>
      </c>
      <c r="X11" s="62">
        <f t="shared" si="3"/>
        <v>0</v>
      </c>
      <c r="Y11" s="62">
        <f>SUM(X$5:X11)</f>
        <v>0.04</v>
      </c>
      <c r="Z11" s="41">
        <v>16</v>
      </c>
      <c r="AA11" s="60" t="s">
        <v>384</v>
      </c>
      <c r="AB11" s="60" t="s">
        <v>386</v>
      </c>
      <c r="AC11" s="61">
        <v>0</v>
      </c>
      <c r="AD11" s="62">
        <f t="shared" si="4"/>
        <v>0</v>
      </c>
      <c r="AE11" s="62">
        <f>SUM(AD$5:AD11)</f>
        <v>9.9009900990099001E-2</v>
      </c>
      <c r="AF11" s="41">
        <v>16</v>
      </c>
      <c r="AG11" s="60" t="s">
        <v>384</v>
      </c>
      <c r="AH11" s="60" t="s">
        <v>386</v>
      </c>
      <c r="AI11" s="61">
        <v>2</v>
      </c>
      <c r="AJ11" s="62">
        <f t="shared" si="5"/>
        <v>0.02</v>
      </c>
      <c r="AK11" s="62">
        <f>SUM(AJ$5:AJ11)</f>
        <v>0.06</v>
      </c>
      <c r="AL11" s="41">
        <v>16</v>
      </c>
      <c r="AM11" s="63" t="s">
        <v>384</v>
      </c>
      <c r="AN11" s="63" t="s">
        <v>386</v>
      </c>
      <c r="AO11" s="64">
        <v>1</v>
      </c>
      <c r="AP11" s="65">
        <f t="shared" si="6"/>
        <v>9.8039215686274508E-3</v>
      </c>
      <c r="AQ11" s="65">
        <f>SUM(AP$5:AP11)</f>
        <v>9.8039215686274495E-2</v>
      </c>
      <c r="AR11" s="41">
        <v>16</v>
      </c>
      <c r="AS11" s="63" t="s">
        <v>384</v>
      </c>
      <c r="AT11" s="63" t="s">
        <v>386</v>
      </c>
      <c r="AU11" s="64">
        <v>3</v>
      </c>
      <c r="AV11" s="65">
        <f t="shared" si="7"/>
        <v>2.9702970297029702E-2</v>
      </c>
      <c r="AW11" s="65">
        <f>SUM(AV$5:AV11)</f>
        <v>6.9306930693069313E-2</v>
      </c>
      <c r="AX11" s="41">
        <v>16</v>
      </c>
      <c r="AY11" s="60" t="s">
        <v>384</v>
      </c>
      <c r="AZ11" s="60" t="s">
        <v>386</v>
      </c>
      <c r="BA11" s="61">
        <v>4</v>
      </c>
      <c r="BB11" s="62">
        <f t="shared" si="8"/>
        <v>4.0404040404040407E-2</v>
      </c>
      <c r="BC11" s="62">
        <f>SUM(BB$5:BB11)</f>
        <v>0.26262626262626265</v>
      </c>
      <c r="BD11" s="41">
        <v>16</v>
      </c>
      <c r="BE11" s="60" t="s">
        <v>384</v>
      </c>
      <c r="BF11" s="60" t="s">
        <v>386</v>
      </c>
      <c r="BG11" s="61">
        <v>5</v>
      </c>
      <c r="BH11" s="62">
        <f t="shared" si="9"/>
        <v>5.0505050505050504E-2</v>
      </c>
      <c r="BI11" s="62">
        <f>SUM(BH$5:BH11)</f>
        <v>0.19191919191919191</v>
      </c>
    </row>
    <row r="12" spans="1:61" x14ac:dyDescent="0.25">
      <c r="A12" s="41">
        <v>22.6</v>
      </c>
      <c r="B12" s="40"/>
      <c r="C12" s="60" t="s">
        <v>387</v>
      </c>
      <c r="D12" s="60" t="s">
        <v>388</v>
      </c>
      <c r="E12" s="60">
        <v>8</v>
      </c>
      <c r="F12" s="62">
        <f t="shared" si="0"/>
        <v>0.08</v>
      </c>
      <c r="G12" s="62">
        <f>SUM(F$5:F12)</f>
        <v>0.27</v>
      </c>
      <c r="H12" s="41">
        <v>22.6</v>
      </c>
      <c r="I12" s="60" t="s">
        <v>387</v>
      </c>
      <c r="J12" s="60" t="s">
        <v>388</v>
      </c>
      <c r="K12" s="61">
        <v>2</v>
      </c>
      <c r="L12" s="62">
        <f t="shared" si="1"/>
        <v>1.9801980198019802E-2</v>
      </c>
      <c r="M12" s="62">
        <f>SUM(L$5:L12)</f>
        <v>0.10891089108910891</v>
      </c>
      <c r="N12" s="41">
        <v>22.6</v>
      </c>
      <c r="O12" s="60" t="s">
        <v>387</v>
      </c>
      <c r="P12" s="60" t="s">
        <v>388</v>
      </c>
      <c r="Q12" s="64">
        <v>5</v>
      </c>
      <c r="R12" s="62">
        <f t="shared" si="2"/>
        <v>0.05</v>
      </c>
      <c r="S12" s="62">
        <f>SUM(R$5:R12)</f>
        <v>0.2</v>
      </c>
      <c r="T12" s="41">
        <v>22.6</v>
      </c>
      <c r="U12" s="66" t="s">
        <v>387</v>
      </c>
      <c r="V12" s="60" t="s">
        <v>388</v>
      </c>
      <c r="W12" s="64">
        <v>4</v>
      </c>
      <c r="X12" s="62">
        <f t="shared" si="3"/>
        <v>0.04</v>
      </c>
      <c r="Y12" s="62">
        <f>SUM(X$5:X12)</f>
        <v>0.08</v>
      </c>
      <c r="Z12" s="41">
        <v>22.6</v>
      </c>
      <c r="AA12" s="60" t="s">
        <v>387</v>
      </c>
      <c r="AB12" s="60" t="s">
        <v>388</v>
      </c>
      <c r="AC12" s="61">
        <v>1</v>
      </c>
      <c r="AD12" s="62">
        <f t="shared" si="4"/>
        <v>9.9009900990099011E-3</v>
      </c>
      <c r="AE12" s="62">
        <f>SUM(AD$5:AD12)</f>
        <v>0.1089108910891089</v>
      </c>
      <c r="AF12" s="41">
        <v>22.6</v>
      </c>
      <c r="AG12" s="60" t="s">
        <v>387</v>
      </c>
      <c r="AH12" s="60" t="s">
        <v>388</v>
      </c>
      <c r="AI12" s="61">
        <v>4</v>
      </c>
      <c r="AJ12" s="62">
        <f t="shared" si="5"/>
        <v>0.04</v>
      </c>
      <c r="AK12" s="62">
        <f>SUM(AJ$5:AJ12)</f>
        <v>0.1</v>
      </c>
      <c r="AL12" s="41">
        <v>22.6</v>
      </c>
      <c r="AM12" s="63" t="s">
        <v>387</v>
      </c>
      <c r="AN12" s="63" t="s">
        <v>388</v>
      </c>
      <c r="AO12" s="64">
        <v>5</v>
      </c>
      <c r="AP12" s="65">
        <f t="shared" si="6"/>
        <v>4.9019607843137254E-2</v>
      </c>
      <c r="AQ12" s="65">
        <f>SUM(AP$5:AP12)</f>
        <v>0.14705882352941174</v>
      </c>
      <c r="AR12" s="41">
        <v>22.6</v>
      </c>
      <c r="AS12" s="63" t="s">
        <v>387</v>
      </c>
      <c r="AT12" s="63" t="s">
        <v>388</v>
      </c>
      <c r="AU12" s="64">
        <v>3</v>
      </c>
      <c r="AV12" s="65">
        <f t="shared" si="7"/>
        <v>2.9702970297029702E-2</v>
      </c>
      <c r="AW12" s="65">
        <f>SUM(AV$5:AV12)</f>
        <v>9.9009900990099015E-2</v>
      </c>
      <c r="AX12" s="41">
        <v>22.6</v>
      </c>
      <c r="AY12" s="60" t="s">
        <v>387</v>
      </c>
      <c r="AZ12" s="60" t="s">
        <v>388</v>
      </c>
      <c r="BA12" s="61">
        <v>3</v>
      </c>
      <c r="BB12" s="62">
        <f t="shared" si="8"/>
        <v>3.0303030303030304E-2</v>
      </c>
      <c r="BC12" s="62">
        <f>SUM(BB$5:BB12)</f>
        <v>0.29292929292929293</v>
      </c>
      <c r="BD12" s="41">
        <v>22.6</v>
      </c>
      <c r="BE12" s="60" t="s">
        <v>387</v>
      </c>
      <c r="BF12" s="60" t="s">
        <v>388</v>
      </c>
      <c r="BG12" s="61">
        <v>4</v>
      </c>
      <c r="BH12" s="62">
        <f t="shared" si="9"/>
        <v>4.0404040404040407E-2</v>
      </c>
      <c r="BI12" s="62">
        <f>SUM(BH$5:BH12)</f>
        <v>0.23232323232323232</v>
      </c>
    </row>
    <row r="13" spans="1:61" x14ac:dyDescent="0.25">
      <c r="A13" s="41">
        <v>32</v>
      </c>
      <c r="B13" s="40"/>
      <c r="C13" s="60" t="s">
        <v>387</v>
      </c>
      <c r="D13" s="60" t="s">
        <v>389</v>
      </c>
      <c r="E13" s="60">
        <v>11</v>
      </c>
      <c r="F13" s="62">
        <f t="shared" si="0"/>
        <v>0.11</v>
      </c>
      <c r="G13" s="62">
        <f>SUM(F$5:F13)</f>
        <v>0.38</v>
      </c>
      <c r="H13" s="41">
        <v>32</v>
      </c>
      <c r="I13" s="60" t="s">
        <v>387</v>
      </c>
      <c r="J13" s="60" t="s">
        <v>389</v>
      </c>
      <c r="K13" s="61">
        <v>2</v>
      </c>
      <c r="L13" s="62">
        <f t="shared" si="1"/>
        <v>1.9801980198019802E-2</v>
      </c>
      <c r="M13" s="62">
        <f>SUM(L$5:L13)</f>
        <v>0.12871287128712872</v>
      </c>
      <c r="N13" s="41">
        <v>32</v>
      </c>
      <c r="O13" s="60" t="s">
        <v>387</v>
      </c>
      <c r="P13" s="60" t="s">
        <v>389</v>
      </c>
      <c r="Q13" s="64">
        <v>4</v>
      </c>
      <c r="R13" s="62">
        <f t="shared" si="2"/>
        <v>0.04</v>
      </c>
      <c r="S13" s="62">
        <f>SUM(R$5:R13)</f>
        <v>0.24000000000000002</v>
      </c>
      <c r="T13" s="41">
        <v>32</v>
      </c>
      <c r="U13" s="66" t="s">
        <v>387</v>
      </c>
      <c r="V13" s="60" t="s">
        <v>389</v>
      </c>
      <c r="W13" s="64">
        <v>3</v>
      </c>
      <c r="X13" s="62">
        <f t="shared" si="3"/>
        <v>0.03</v>
      </c>
      <c r="Y13" s="62">
        <f>SUM(X$5:X13)</f>
        <v>0.11</v>
      </c>
      <c r="Z13" s="41">
        <v>32</v>
      </c>
      <c r="AA13" s="60" t="s">
        <v>387</v>
      </c>
      <c r="AB13" s="60" t="s">
        <v>389</v>
      </c>
      <c r="AC13" s="61">
        <v>2</v>
      </c>
      <c r="AD13" s="62">
        <f t="shared" si="4"/>
        <v>1.9801980198019802E-2</v>
      </c>
      <c r="AE13" s="62">
        <f>SUM(AD$5:AD13)</f>
        <v>0.12871287128712869</v>
      </c>
      <c r="AF13" s="41">
        <v>32</v>
      </c>
      <c r="AG13" s="60" t="s">
        <v>387</v>
      </c>
      <c r="AH13" s="60" t="s">
        <v>389</v>
      </c>
      <c r="AI13" s="61">
        <v>5</v>
      </c>
      <c r="AJ13" s="62">
        <f t="shared" si="5"/>
        <v>0.05</v>
      </c>
      <c r="AK13" s="62">
        <f>SUM(AJ$5:AJ13)</f>
        <v>0.15000000000000002</v>
      </c>
      <c r="AL13" s="41">
        <v>32</v>
      </c>
      <c r="AM13" s="63" t="s">
        <v>387</v>
      </c>
      <c r="AN13" s="63" t="s">
        <v>389</v>
      </c>
      <c r="AO13" s="64">
        <v>3</v>
      </c>
      <c r="AP13" s="65">
        <f t="shared" si="6"/>
        <v>2.9411764705882353E-2</v>
      </c>
      <c r="AQ13" s="65">
        <f>SUM(AP$5:AP13)</f>
        <v>0.1764705882352941</v>
      </c>
      <c r="AR13" s="41">
        <v>32</v>
      </c>
      <c r="AS13" s="63" t="s">
        <v>387</v>
      </c>
      <c r="AT13" s="63" t="s">
        <v>389</v>
      </c>
      <c r="AU13" s="64">
        <v>6</v>
      </c>
      <c r="AV13" s="65">
        <f t="shared" si="7"/>
        <v>5.9405940594059403E-2</v>
      </c>
      <c r="AW13" s="65">
        <f>SUM(AV$5:AV13)</f>
        <v>0.15841584158415842</v>
      </c>
      <c r="AX13" s="41">
        <v>32</v>
      </c>
      <c r="AY13" s="60" t="s">
        <v>387</v>
      </c>
      <c r="AZ13" s="60" t="s">
        <v>389</v>
      </c>
      <c r="BA13" s="61">
        <v>8</v>
      </c>
      <c r="BB13" s="62">
        <f t="shared" si="8"/>
        <v>8.0808080808080815E-2</v>
      </c>
      <c r="BC13" s="62">
        <f>SUM(BB$5:BB13)</f>
        <v>0.37373737373737376</v>
      </c>
      <c r="BD13" s="41">
        <v>32</v>
      </c>
      <c r="BE13" s="60" t="s">
        <v>387</v>
      </c>
      <c r="BF13" s="60" t="s">
        <v>389</v>
      </c>
      <c r="BG13" s="61">
        <v>3</v>
      </c>
      <c r="BH13" s="62">
        <f t="shared" si="9"/>
        <v>3.0303030303030304E-2</v>
      </c>
      <c r="BI13" s="62">
        <f>SUM(BH$5:BH13)</f>
        <v>0.26262626262626265</v>
      </c>
    </row>
    <row r="14" spans="1:61" x14ac:dyDescent="0.25">
      <c r="A14" s="41">
        <v>45</v>
      </c>
      <c r="B14" s="40"/>
      <c r="C14" s="60" t="s">
        <v>390</v>
      </c>
      <c r="D14" s="60" t="s">
        <v>391</v>
      </c>
      <c r="E14" s="60">
        <v>21</v>
      </c>
      <c r="F14" s="62">
        <f t="shared" si="0"/>
        <v>0.21</v>
      </c>
      <c r="G14" s="62">
        <f>SUM(F$5:F14)</f>
        <v>0.59</v>
      </c>
      <c r="H14" s="41">
        <v>45</v>
      </c>
      <c r="I14" s="60" t="s">
        <v>390</v>
      </c>
      <c r="J14" s="60" t="s">
        <v>391</v>
      </c>
      <c r="K14" s="61">
        <v>8</v>
      </c>
      <c r="L14" s="62">
        <f t="shared" si="1"/>
        <v>7.9207920792079209E-2</v>
      </c>
      <c r="M14" s="62">
        <f>SUM(L$5:L14)</f>
        <v>0.20792079207920794</v>
      </c>
      <c r="N14" s="41">
        <v>45</v>
      </c>
      <c r="O14" s="60" t="s">
        <v>390</v>
      </c>
      <c r="P14" s="60" t="s">
        <v>391</v>
      </c>
      <c r="Q14" s="64">
        <v>8</v>
      </c>
      <c r="R14" s="62">
        <f t="shared" si="2"/>
        <v>0.08</v>
      </c>
      <c r="S14" s="62">
        <f>SUM(R$5:R14)</f>
        <v>0.32</v>
      </c>
      <c r="T14" s="41">
        <v>45</v>
      </c>
      <c r="U14" s="66" t="s">
        <v>390</v>
      </c>
      <c r="V14" s="60" t="s">
        <v>391</v>
      </c>
      <c r="W14" s="64">
        <v>6</v>
      </c>
      <c r="X14" s="62">
        <f t="shared" si="3"/>
        <v>0.06</v>
      </c>
      <c r="Y14" s="62">
        <f>SUM(X$5:X14)</f>
        <v>0.16999999999999998</v>
      </c>
      <c r="Z14" s="41">
        <v>45</v>
      </c>
      <c r="AA14" s="60" t="s">
        <v>390</v>
      </c>
      <c r="AB14" s="60" t="s">
        <v>391</v>
      </c>
      <c r="AC14" s="61">
        <v>7</v>
      </c>
      <c r="AD14" s="62">
        <f t="shared" si="4"/>
        <v>6.9306930693069313E-2</v>
      </c>
      <c r="AE14" s="62">
        <f>SUM(AD$5:AD14)</f>
        <v>0.198019801980198</v>
      </c>
      <c r="AF14" s="41">
        <v>45</v>
      </c>
      <c r="AG14" s="60" t="s">
        <v>390</v>
      </c>
      <c r="AH14" s="60" t="s">
        <v>391</v>
      </c>
      <c r="AI14" s="61">
        <v>5</v>
      </c>
      <c r="AJ14" s="62">
        <f t="shared" si="5"/>
        <v>0.05</v>
      </c>
      <c r="AK14" s="62">
        <f>SUM(AJ$5:AJ14)</f>
        <v>0.2</v>
      </c>
      <c r="AL14" s="41">
        <v>45</v>
      </c>
      <c r="AM14" s="63" t="s">
        <v>390</v>
      </c>
      <c r="AN14" s="63" t="s">
        <v>391</v>
      </c>
      <c r="AO14" s="64">
        <v>4</v>
      </c>
      <c r="AP14" s="65">
        <f t="shared" si="6"/>
        <v>3.9215686274509803E-2</v>
      </c>
      <c r="AQ14" s="65">
        <f>SUM(AP$5:AP14)</f>
        <v>0.2156862745098039</v>
      </c>
      <c r="AR14" s="41">
        <v>45</v>
      </c>
      <c r="AS14" s="63" t="s">
        <v>390</v>
      </c>
      <c r="AT14" s="63" t="s">
        <v>391</v>
      </c>
      <c r="AU14" s="64">
        <v>6</v>
      </c>
      <c r="AV14" s="65">
        <f t="shared" si="7"/>
        <v>5.9405940594059403E-2</v>
      </c>
      <c r="AW14" s="65">
        <f>SUM(AV$5:AV14)</f>
        <v>0.21782178217821782</v>
      </c>
      <c r="AX14" s="41">
        <v>45</v>
      </c>
      <c r="AY14" s="60" t="s">
        <v>390</v>
      </c>
      <c r="AZ14" s="60" t="s">
        <v>391</v>
      </c>
      <c r="BA14" s="61">
        <v>6</v>
      </c>
      <c r="BB14" s="62">
        <f t="shared" si="8"/>
        <v>6.0606060606060608E-2</v>
      </c>
      <c r="BC14" s="62">
        <f>SUM(BB$5:BB14)</f>
        <v>0.43434343434343436</v>
      </c>
      <c r="BD14" s="41">
        <v>45</v>
      </c>
      <c r="BE14" s="60" t="s">
        <v>390</v>
      </c>
      <c r="BF14" s="60" t="s">
        <v>391</v>
      </c>
      <c r="BG14" s="61">
        <v>5</v>
      </c>
      <c r="BH14" s="62">
        <f t="shared" si="9"/>
        <v>5.0505050505050504E-2</v>
      </c>
      <c r="BI14" s="62">
        <f>SUM(BH$5:BH14)</f>
        <v>0.31313131313131315</v>
      </c>
    </row>
    <row r="15" spans="1:61" x14ac:dyDescent="0.25">
      <c r="A15" s="41">
        <v>64</v>
      </c>
      <c r="B15" s="40"/>
      <c r="C15" s="60" t="s">
        <v>390</v>
      </c>
      <c r="D15" s="60" t="s">
        <v>392</v>
      </c>
      <c r="E15" s="60">
        <v>21</v>
      </c>
      <c r="F15" s="62">
        <f t="shared" si="0"/>
        <v>0.21</v>
      </c>
      <c r="G15" s="62">
        <f>SUM(F$5:F15)</f>
        <v>0.79999999999999993</v>
      </c>
      <c r="H15" s="41">
        <v>64</v>
      </c>
      <c r="I15" s="60" t="s">
        <v>390</v>
      </c>
      <c r="J15" s="60" t="s">
        <v>392</v>
      </c>
      <c r="K15" s="61">
        <v>9</v>
      </c>
      <c r="L15" s="62">
        <f t="shared" si="1"/>
        <v>8.9108910891089105E-2</v>
      </c>
      <c r="M15" s="62">
        <f>SUM(L$5:L15)</f>
        <v>0.29702970297029707</v>
      </c>
      <c r="N15" s="41">
        <v>64</v>
      </c>
      <c r="O15" s="60" t="s">
        <v>390</v>
      </c>
      <c r="P15" s="60" t="s">
        <v>392</v>
      </c>
      <c r="Q15" s="64">
        <v>17</v>
      </c>
      <c r="R15" s="62">
        <f t="shared" si="2"/>
        <v>0.17</v>
      </c>
      <c r="S15" s="62">
        <f>SUM(R$5:R15)</f>
        <v>0.49</v>
      </c>
      <c r="T15" s="41">
        <v>64</v>
      </c>
      <c r="U15" s="66" t="s">
        <v>390</v>
      </c>
      <c r="V15" s="60" t="s">
        <v>392</v>
      </c>
      <c r="W15" s="64">
        <v>8</v>
      </c>
      <c r="X15" s="62">
        <f t="shared" si="3"/>
        <v>0.08</v>
      </c>
      <c r="Y15" s="62">
        <f>SUM(X$5:X15)</f>
        <v>0.25</v>
      </c>
      <c r="Z15" s="41">
        <v>64</v>
      </c>
      <c r="AA15" s="60" t="s">
        <v>390</v>
      </c>
      <c r="AB15" s="60" t="s">
        <v>392</v>
      </c>
      <c r="AC15" s="61">
        <v>7</v>
      </c>
      <c r="AD15" s="62">
        <f t="shared" si="4"/>
        <v>6.9306930693069313E-2</v>
      </c>
      <c r="AE15" s="62">
        <f>SUM(AD$5:AD15)</f>
        <v>0.26732673267326734</v>
      </c>
      <c r="AF15" s="41">
        <v>64</v>
      </c>
      <c r="AG15" s="60" t="s">
        <v>390</v>
      </c>
      <c r="AH15" s="60" t="s">
        <v>392</v>
      </c>
      <c r="AI15" s="61">
        <v>10</v>
      </c>
      <c r="AJ15" s="62">
        <f t="shared" si="5"/>
        <v>0.1</v>
      </c>
      <c r="AK15" s="62">
        <f>SUM(AJ$5:AJ15)</f>
        <v>0.30000000000000004</v>
      </c>
      <c r="AL15" s="41">
        <v>64</v>
      </c>
      <c r="AM15" s="63" t="s">
        <v>390</v>
      </c>
      <c r="AN15" s="63" t="s">
        <v>392</v>
      </c>
      <c r="AO15" s="64">
        <v>5</v>
      </c>
      <c r="AP15" s="65">
        <f t="shared" si="6"/>
        <v>4.9019607843137254E-2</v>
      </c>
      <c r="AQ15" s="65">
        <f>SUM(AP$5:AP15)</f>
        <v>0.26470588235294118</v>
      </c>
      <c r="AR15" s="41">
        <v>64</v>
      </c>
      <c r="AS15" s="63" t="s">
        <v>390</v>
      </c>
      <c r="AT15" s="63" t="s">
        <v>392</v>
      </c>
      <c r="AU15" s="64">
        <v>6</v>
      </c>
      <c r="AV15" s="65">
        <f t="shared" si="7"/>
        <v>5.9405940594059403E-2</v>
      </c>
      <c r="AW15" s="65">
        <f>SUM(AV$5:AV15)</f>
        <v>0.27722772277227725</v>
      </c>
      <c r="AX15" s="41">
        <v>64</v>
      </c>
      <c r="AY15" s="60" t="s">
        <v>390</v>
      </c>
      <c r="AZ15" s="60" t="s">
        <v>392</v>
      </c>
      <c r="BA15" s="61">
        <v>6</v>
      </c>
      <c r="BB15" s="62">
        <f t="shared" si="8"/>
        <v>6.0606060606060608E-2</v>
      </c>
      <c r="BC15" s="62">
        <f>SUM(BB$5:BB15)</f>
        <v>0.49494949494949497</v>
      </c>
      <c r="BD15" s="41">
        <v>64</v>
      </c>
      <c r="BE15" s="60" t="s">
        <v>390</v>
      </c>
      <c r="BF15" s="60" t="s">
        <v>392</v>
      </c>
      <c r="BG15" s="61">
        <v>9</v>
      </c>
      <c r="BH15" s="62">
        <f t="shared" si="9"/>
        <v>9.0909090909090912E-2</v>
      </c>
      <c r="BI15" s="62">
        <f>SUM(BH$5:BH15)</f>
        <v>0.40404040404040409</v>
      </c>
    </row>
    <row r="16" spans="1:61" x14ac:dyDescent="0.25">
      <c r="A16" s="41">
        <v>90</v>
      </c>
      <c r="B16" s="40"/>
      <c r="C16" s="60" t="s">
        <v>393</v>
      </c>
      <c r="D16" s="60" t="s">
        <v>394</v>
      </c>
      <c r="E16" s="60">
        <v>15</v>
      </c>
      <c r="F16" s="62">
        <f t="shared" si="0"/>
        <v>0.15</v>
      </c>
      <c r="G16" s="62">
        <f>SUM(F$5:F16)</f>
        <v>0.95</v>
      </c>
      <c r="H16" s="41">
        <v>90</v>
      </c>
      <c r="I16" s="60" t="s">
        <v>393</v>
      </c>
      <c r="J16" s="60" t="s">
        <v>394</v>
      </c>
      <c r="K16" s="61">
        <v>21</v>
      </c>
      <c r="L16" s="62">
        <f t="shared" si="1"/>
        <v>0.20792079207920791</v>
      </c>
      <c r="M16" s="62">
        <f>SUM(L$5:L16)</f>
        <v>0.50495049504950495</v>
      </c>
      <c r="N16" s="41">
        <v>90</v>
      </c>
      <c r="O16" s="60" t="s">
        <v>393</v>
      </c>
      <c r="P16" s="60" t="s">
        <v>394</v>
      </c>
      <c r="Q16" s="64">
        <v>13</v>
      </c>
      <c r="R16" s="62">
        <f t="shared" si="2"/>
        <v>0.13</v>
      </c>
      <c r="S16" s="62">
        <f>SUM(R$5:R16)</f>
        <v>0.62</v>
      </c>
      <c r="T16" s="41">
        <v>90</v>
      </c>
      <c r="U16" s="66" t="s">
        <v>393</v>
      </c>
      <c r="V16" s="60" t="s">
        <v>394</v>
      </c>
      <c r="W16" s="64">
        <v>9</v>
      </c>
      <c r="X16" s="62">
        <f t="shared" si="3"/>
        <v>0.09</v>
      </c>
      <c r="Y16" s="62">
        <f>SUM(X$5:X16)</f>
        <v>0.33999999999999997</v>
      </c>
      <c r="Z16" s="41">
        <v>90</v>
      </c>
      <c r="AA16" s="60" t="s">
        <v>393</v>
      </c>
      <c r="AB16" s="60" t="s">
        <v>394</v>
      </c>
      <c r="AC16" s="61">
        <v>11</v>
      </c>
      <c r="AD16" s="62">
        <f t="shared" si="4"/>
        <v>0.10891089108910891</v>
      </c>
      <c r="AE16" s="62">
        <f>SUM(AD$5:AD16)</f>
        <v>0.37623762376237624</v>
      </c>
      <c r="AF16" s="41">
        <v>90</v>
      </c>
      <c r="AG16" s="60" t="s">
        <v>393</v>
      </c>
      <c r="AH16" s="60" t="s">
        <v>394</v>
      </c>
      <c r="AI16" s="61">
        <v>14</v>
      </c>
      <c r="AJ16" s="62">
        <f t="shared" si="5"/>
        <v>0.14000000000000001</v>
      </c>
      <c r="AK16" s="62">
        <f>SUM(AJ$5:AJ16)</f>
        <v>0.44000000000000006</v>
      </c>
      <c r="AL16" s="41">
        <v>90</v>
      </c>
      <c r="AM16" s="63" t="s">
        <v>393</v>
      </c>
      <c r="AN16" s="63" t="s">
        <v>394</v>
      </c>
      <c r="AO16" s="64">
        <v>9</v>
      </c>
      <c r="AP16" s="65">
        <f t="shared" si="6"/>
        <v>8.8235294117647065E-2</v>
      </c>
      <c r="AQ16" s="65">
        <f>SUM(AP$5:AP16)</f>
        <v>0.35294117647058826</v>
      </c>
      <c r="AR16" s="41">
        <v>90</v>
      </c>
      <c r="AS16" s="63" t="s">
        <v>393</v>
      </c>
      <c r="AT16" s="63" t="s">
        <v>394</v>
      </c>
      <c r="AU16" s="64">
        <v>9</v>
      </c>
      <c r="AV16" s="65">
        <f t="shared" si="7"/>
        <v>8.9108910891089105E-2</v>
      </c>
      <c r="AW16" s="65">
        <f>SUM(AV$5:AV16)</f>
        <v>0.36633663366336633</v>
      </c>
      <c r="AX16" s="41">
        <v>90</v>
      </c>
      <c r="AY16" s="60" t="s">
        <v>393</v>
      </c>
      <c r="AZ16" s="60" t="s">
        <v>394</v>
      </c>
      <c r="BA16" s="61">
        <v>7</v>
      </c>
      <c r="BB16" s="62">
        <f t="shared" si="8"/>
        <v>7.0707070707070704E-2</v>
      </c>
      <c r="BC16" s="62">
        <f>SUM(BB$5:BB16)</f>
        <v>0.56565656565656564</v>
      </c>
      <c r="BD16" s="41">
        <v>90</v>
      </c>
      <c r="BE16" s="60" t="s">
        <v>393</v>
      </c>
      <c r="BF16" s="60" t="s">
        <v>394</v>
      </c>
      <c r="BG16" s="61">
        <v>12</v>
      </c>
      <c r="BH16" s="62">
        <f t="shared" si="9"/>
        <v>0.12121212121212122</v>
      </c>
      <c r="BI16" s="62">
        <f>SUM(BH$5:BH16)</f>
        <v>0.5252525252525253</v>
      </c>
    </row>
    <row r="17" spans="1:61" x14ac:dyDescent="0.25">
      <c r="A17" s="41">
        <v>128</v>
      </c>
      <c r="B17" s="40"/>
      <c r="C17" s="60" t="s">
        <v>393</v>
      </c>
      <c r="D17" s="60" t="s">
        <v>395</v>
      </c>
      <c r="E17" s="60">
        <v>5</v>
      </c>
      <c r="F17" s="62">
        <f t="shared" si="0"/>
        <v>0.05</v>
      </c>
      <c r="G17" s="62">
        <f>SUM(F$5:F17)</f>
        <v>1</v>
      </c>
      <c r="H17" s="41">
        <v>128</v>
      </c>
      <c r="I17" s="60" t="s">
        <v>393</v>
      </c>
      <c r="J17" s="60" t="s">
        <v>395</v>
      </c>
      <c r="K17" s="61">
        <v>24</v>
      </c>
      <c r="L17" s="62">
        <f t="shared" si="1"/>
        <v>0.23762376237623761</v>
      </c>
      <c r="M17" s="62">
        <f>SUM(L$5:L17)</f>
        <v>0.74257425742574257</v>
      </c>
      <c r="N17" s="41">
        <v>128</v>
      </c>
      <c r="O17" s="60" t="s">
        <v>393</v>
      </c>
      <c r="P17" s="60" t="s">
        <v>395</v>
      </c>
      <c r="Q17" s="64">
        <v>16</v>
      </c>
      <c r="R17" s="62">
        <f t="shared" si="2"/>
        <v>0.16</v>
      </c>
      <c r="S17" s="62">
        <f>SUM(R$5:R17)</f>
        <v>0.78</v>
      </c>
      <c r="T17" s="41">
        <v>128</v>
      </c>
      <c r="U17" s="66" t="s">
        <v>393</v>
      </c>
      <c r="V17" s="60" t="s">
        <v>395</v>
      </c>
      <c r="W17" s="64">
        <v>19</v>
      </c>
      <c r="X17" s="62">
        <f t="shared" si="3"/>
        <v>0.19</v>
      </c>
      <c r="Y17" s="62">
        <f>SUM(X$5:X17)</f>
        <v>0.53</v>
      </c>
      <c r="Z17" s="41">
        <v>128</v>
      </c>
      <c r="AA17" s="60" t="s">
        <v>393</v>
      </c>
      <c r="AB17" s="60" t="s">
        <v>395</v>
      </c>
      <c r="AC17" s="61">
        <v>10</v>
      </c>
      <c r="AD17" s="62">
        <f t="shared" si="4"/>
        <v>9.9009900990099015E-2</v>
      </c>
      <c r="AE17" s="62">
        <f>SUM(AD$5:AD17)</f>
        <v>0.47524752475247523</v>
      </c>
      <c r="AF17" s="41">
        <v>128</v>
      </c>
      <c r="AG17" s="60" t="s">
        <v>393</v>
      </c>
      <c r="AH17" s="60" t="s">
        <v>395</v>
      </c>
      <c r="AI17" s="61">
        <v>12</v>
      </c>
      <c r="AJ17" s="62">
        <f t="shared" si="5"/>
        <v>0.12</v>
      </c>
      <c r="AK17" s="62">
        <f>SUM(AJ$5:AJ17)</f>
        <v>0.56000000000000005</v>
      </c>
      <c r="AL17" s="41">
        <v>128</v>
      </c>
      <c r="AM17" s="63" t="s">
        <v>393</v>
      </c>
      <c r="AN17" s="63" t="s">
        <v>395</v>
      </c>
      <c r="AO17" s="64">
        <v>13</v>
      </c>
      <c r="AP17" s="65">
        <f t="shared" si="6"/>
        <v>0.12745098039215685</v>
      </c>
      <c r="AQ17" s="65">
        <f>SUM(AP$5:AP17)</f>
        <v>0.48039215686274511</v>
      </c>
      <c r="AR17" s="41">
        <v>128</v>
      </c>
      <c r="AS17" s="63" t="s">
        <v>393</v>
      </c>
      <c r="AT17" s="63" t="s">
        <v>395</v>
      </c>
      <c r="AU17" s="64">
        <v>11</v>
      </c>
      <c r="AV17" s="65">
        <f t="shared" si="7"/>
        <v>0.10891089108910891</v>
      </c>
      <c r="AW17" s="65">
        <f>SUM(AV$5:AV17)</f>
        <v>0.47524752475247523</v>
      </c>
      <c r="AX17" s="41">
        <v>128</v>
      </c>
      <c r="AY17" s="60" t="s">
        <v>393</v>
      </c>
      <c r="AZ17" s="60" t="s">
        <v>395</v>
      </c>
      <c r="BA17" s="61">
        <v>7</v>
      </c>
      <c r="BB17" s="62">
        <f t="shared" si="8"/>
        <v>7.0707070707070704E-2</v>
      </c>
      <c r="BC17" s="62">
        <f>SUM(BB$5:BB17)</f>
        <v>0.63636363636363635</v>
      </c>
      <c r="BD17" s="41">
        <v>128</v>
      </c>
      <c r="BE17" s="60" t="s">
        <v>393</v>
      </c>
      <c r="BF17" s="60" t="s">
        <v>395</v>
      </c>
      <c r="BG17" s="61">
        <v>10</v>
      </c>
      <c r="BH17" s="62">
        <f t="shared" si="9"/>
        <v>0.10101010101010101</v>
      </c>
      <c r="BI17" s="62">
        <f>SUM(BH$5:BH17)</f>
        <v>0.6262626262626263</v>
      </c>
    </row>
    <row r="18" spans="1:61" x14ac:dyDescent="0.25">
      <c r="A18" s="41">
        <v>180</v>
      </c>
      <c r="B18" s="40"/>
      <c r="C18" s="60" t="s">
        <v>396</v>
      </c>
      <c r="D18" s="60" t="s">
        <v>397</v>
      </c>
      <c r="E18" s="60">
        <v>0</v>
      </c>
      <c r="F18" s="62">
        <f t="shared" si="0"/>
        <v>0</v>
      </c>
      <c r="G18" s="62">
        <f>SUM(F$5:F18)</f>
        <v>1</v>
      </c>
      <c r="H18" s="41">
        <v>180</v>
      </c>
      <c r="I18" s="60" t="s">
        <v>396</v>
      </c>
      <c r="J18" s="60" t="s">
        <v>397</v>
      </c>
      <c r="K18" s="61">
        <v>13</v>
      </c>
      <c r="L18" s="62">
        <f t="shared" si="1"/>
        <v>0.12871287128712872</v>
      </c>
      <c r="M18" s="62">
        <f>SUM(L$5:L18)</f>
        <v>0.87128712871287128</v>
      </c>
      <c r="N18" s="41">
        <v>180</v>
      </c>
      <c r="O18" s="60" t="s">
        <v>396</v>
      </c>
      <c r="P18" s="60" t="s">
        <v>397</v>
      </c>
      <c r="Q18" s="64">
        <v>15</v>
      </c>
      <c r="R18" s="62">
        <f t="shared" si="2"/>
        <v>0.15</v>
      </c>
      <c r="S18" s="62">
        <f>SUM(R$5:R18)</f>
        <v>0.93</v>
      </c>
      <c r="T18" s="41">
        <v>180</v>
      </c>
      <c r="U18" s="66" t="s">
        <v>396</v>
      </c>
      <c r="V18" s="60" t="s">
        <v>397</v>
      </c>
      <c r="W18" s="64">
        <v>21</v>
      </c>
      <c r="X18" s="62">
        <f t="shared" si="3"/>
        <v>0.21</v>
      </c>
      <c r="Y18" s="62">
        <f>SUM(X$5:X18)</f>
        <v>0.74</v>
      </c>
      <c r="Z18" s="41">
        <v>180</v>
      </c>
      <c r="AA18" s="60" t="s">
        <v>396</v>
      </c>
      <c r="AB18" s="60" t="s">
        <v>397</v>
      </c>
      <c r="AC18" s="61">
        <v>28</v>
      </c>
      <c r="AD18" s="62">
        <f t="shared" si="4"/>
        <v>0.27722772277227725</v>
      </c>
      <c r="AE18" s="62">
        <f>SUM(AD$5:AD18)</f>
        <v>0.75247524752475248</v>
      </c>
      <c r="AF18" s="41">
        <v>180</v>
      </c>
      <c r="AG18" s="60" t="s">
        <v>396</v>
      </c>
      <c r="AH18" s="60" t="s">
        <v>397</v>
      </c>
      <c r="AI18" s="61">
        <v>15</v>
      </c>
      <c r="AJ18" s="62">
        <f t="shared" si="5"/>
        <v>0.15</v>
      </c>
      <c r="AK18" s="62">
        <f>SUM(AJ$5:AJ18)</f>
        <v>0.71000000000000008</v>
      </c>
      <c r="AL18" s="41">
        <v>180</v>
      </c>
      <c r="AM18" s="63" t="s">
        <v>396</v>
      </c>
      <c r="AN18" s="63" t="s">
        <v>397</v>
      </c>
      <c r="AO18" s="64">
        <v>13</v>
      </c>
      <c r="AP18" s="65">
        <f t="shared" si="6"/>
        <v>0.12745098039215685</v>
      </c>
      <c r="AQ18" s="65">
        <f>SUM(AP$5:AP18)</f>
        <v>0.60784313725490202</v>
      </c>
      <c r="AR18" s="41">
        <v>180</v>
      </c>
      <c r="AS18" s="63" t="s">
        <v>396</v>
      </c>
      <c r="AT18" s="63" t="s">
        <v>397</v>
      </c>
      <c r="AU18" s="64">
        <v>15</v>
      </c>
      <c r="AV18" s="65">
        <f t="shared" si="7"/>
        <v>0.14851485148514851</v>
      </c>
      <c r="AW18" s="65">
        <f>SUM(AV$5:AV18)</f>
        <v>0.62376237623762376</v>
      </c>
      <c r="AX18" s="41">
        <v>180</v>
      </c>
      <c r="AY18" s="60" t="s">
        <v>396</v>
      </c>
      <c r="AZ18" s="60" t="s">
        <v>397</v>
      </c>
      <c r="BA18" s="61">
        <v>12</v>
      </c>
      <c r="BB18" s="62">
        <f t="shared" si="8"/>
        <v>0.12121212121212122</v>
      </c>
      <c r="BC18" s="62">
        <f>SUM(BB$5:BB18)</f>
        <v>0.75757575757575757</v>
      </c>
      <c r="BD18" s="41">
        <v>180</v>
      </c>
      <c r="BE18" s="60" t="s">
        <v>396</v>
      </c>
      <c r="BF18" s="60" t="s">
        <v>397</v>
      </c>
      <c r="BG18" s="61">
        <v>11</v>
      </c>
      <c r="BH18" s="62">
        <f t="shared" si="9"/>
        <v>0.1111111111111111</v>
      </c>
      <c r="BI18" s="62">
        <f>SUM(BH$5:BH18)</f>
        <v>0.73737373737373746</v>
      </c>
    </row>
    <row r="19" spans="1:61" x14ac:dyDescent="0.25">
      <c r="A19" s="41">
        <v>256</v>
      </c>
      <c r="B19" s="40"/>
      <c r="C19" s="60" t="s">
        <v>396</v>
      </c>
      <c r="D19" s="60" t="s">
        <v>398</v>
      </c>
      <c r="E19" s="60">
        <v>0</v>
      </c>
      <c r="F19" s="62">
        <f t="shared" si="0"/>
        <v>0</v>
      </c>
      <c r="G19" s="62">
        <f>SUM(F$5:F19)</f>
        <v>1</v>
      </c>
      <c r="H19" s="41">
        <v>256</v>
      </c>
      <c r="I19" s="60" t="s">
        <v>396</v>
      </c>
      <c r="J19" s="60" t="s">
        <v>398</v>
      </c>
      <c r="K19" s="61">
        <v>10</v>
      </c>
      <c r="L19" s="62">
        <f t="shared" si="1"/>
        <v>9.9009900990099015E-2</v>
      </c>
      <c r="M19" s="62">
        <f>SUM(L$5:L19)</f>
        <v>0.97029702970297027</v>
      </c>
      <c r="N19" s="41">
        <v>256</v>
      </c>
      <c r="O19" s="60" t="s">
        <v>396</v>
      </c>
      <c r="P19" s="60" t="s">
        <v>398</v>
      </c>
      <c r="Q19" s="64">
        <v>4</v>
      </c>
      <c r="R19" s="62">
        <f t="shared" si="2"/>
        <v>0.04</v>
      </c>
      <c r="S19" s="62">
        <f>SUM(R$5:R19)</f>
        <v>0.97000000000000008</v>
      </c>
      <c r="T19" s="41">
        <v>256</v>
      </c>
      <c r="U19" s="66" t="s">
        <v>396</v>
      </c>
      <c r="V19" s="60" t="s">
        <v>398</v>
      </c>
      <c r="W19" s="64">
        <v>20</v>
      </c>
      <c r="X19" s="62">
        <f t="shared" si="3"/>
        <v>0.2</v>
      </c>
      <c r="Y19" s="62">
        <f>SUM(X$5:X19)</f>
        <v>0.94</v>
      </c>
      <c r="Z19" s="41">
        <v>256</v>
      </c>
      <c r="AA19" s="60" t="s">
        <v>396</v>
      </c>
      <c r="AB19" s="60" t="s">
        <v>398</v>
      </c>
      <c r="AC19" s="61">
        <v>12</v>
      </c>
      <c r="AD19" s="62">
        <f t="shared" si="4"/>
        <v>0.11881188118811881</v>
      </c>
      <c r="AE19" s="62">
        <f>SUM(AD$5:AD19)</f>
        <v>0.87128712871287128</v>
      </c>
      <c r="AF19" s="41">
        <v>256</v>
      </c>
      <c r="AG19" s="60" t="s">
        <v>396</v>
      </c>
      <c r="AH19" s="60" t="s">
        <v>398</v>
      </c>
      <c r="AI19" s="61">
        <v>15</v>
      </c>
      <c r="AJ19" s="62">
        <f t="shared" si="5"/>
        <v>0.15</v>
      </c>
      <c r="AK19" s="62">
        <f>SUM(AJ$5:AJ19)</f>
        <v>0.8600000000000001</v>
      </c>
      <c r="AL19" s="41">
        <v>256</v>
      </c>
      <c r="AM19" s="63" t="s">
        <v>396</v>
      </c>
      <c r="AN19" s="63" t="s">
        <v>398</v>
      </c>
      <c r="AO19" s="64">
        <v>10</v>
      </c>
      <c r="AP19" s="65">
        <f t="shared" si="6"/>
        <v>9.8039215686274508E-2</v>
      </c>
      <c r="AQ19" s="65">
        <f>SUM(AP$5:AP19)</f>
        <v>0.70588235294117652</v>
      </c>
      <c r="AR19" s="41">
        <v>256</v>
      </c>
      <c r="AS19" s="63" t="s">
        <v>396</v>
      </c>
      <c r="AT19" s="63" t="s">
        <v>398</v>
      </c>
      <c r="AU19" s="64">
        <v>11</v>
      </c>
      <c r="AV19" s="65">
        <f t="shared" si="7"/>
        <v>0.10891089108910891</v>
      </c>
      <c r="AW19" s="65">
        <f>SUM(AV$5:AV19)</f>
        <v>0.73267326732673266</v>
      </c>
      <c r="AX19" s="41">
        <v>256</v>
      </c>
      <c r="AY19" s="60" t="s">
        <v>396</v>
      </c>
      <c r="AZ19" s="60" t="s">
        <v>398</v>
      </c>
      <c r="BA19" s="61">
        <v>4</v>
      </c>
      <c r="BB19" s="62">
        <f t="shared" si="8"/>
        <v>4.0404040404040407E-2</v>
      </c>
      <c r="BC19" s="62">
        <f>SUM(BB$5:BB19)</f>
        <v>0.79797979797979801</v>
      </c>
      <c r="BD19" s="41">
        <v>256</v>
      </c>
      <c r="BE19" s="60" t="s">
        <v>396</v>
      </c>
      <c r="BF19" s="60" t="s">
        <v>398</v>
      </c>
      <c r="BG19" s="61">
        <v>4</v>
      </c>
      <c r="BH19" s="62">
        <f t="shared" si="9"/>
        <v>4.0404040404040407E-2</v>
      </c>
      <c r="BI19" s="62">
        <f>SUM(BH$5:BH19)</f>
        <v>0.7777777777777779</v>
      </c>
    </row>
    <row r="20" spans="1:61" x14ac:dyDescent="0.25">
      <c r="A20" s="41">
        <v>362</v>
      </c>
      <c r="B20" s="40"/>
      <c r="C20" s="60" t="s">
        <v>399</v>
      </c>
      <c r="D20" s="60" t="s">
        <v>400</v>
      </c>
      <c r="E20" s="60">
        <v>0</v>
      </c>
      <c r="F20" s="62">
        <f t="shared" si="0"/>
        <v>0</v>
      </c>
      <c r="G20" s="62">
        <f>SUM(F$5:F20)</f>
        <v>1</v>
      </c>
      <c r="H20" s="41">
        <v>362</v>
      </c>
      <c r="I20" s="60" t="s">
        <v>399</v>
      </c>
      <c r="J20" s="60" t="s">
        <v>400</v>
      </c>
      <c r="K20" s="61">
        <v>3</v>
      </c>
      <c r="L20" s="62">
        <f t="shared" si="1"/>
        <v>2.9702970297029702E-2</v>
      </c>
      <c r="M20" s="62">
        <f>SUM(L$5:L20)</f>
        <v>1</v>
      </c>
      <c r="N20" s="41">
        <v>362</v>
      </c>
      <c r="O20" s="60" t="s">
        <v>399</v>
      </c>
      <c r="P20" s="60" t="s">
        <v>400</v>
      </c>
      <c r="Q20" s="64">
        <v>2</v>
      </c>
      <c r="R20" s="62">
        <f t="shared" si="2"/>
        <v>0.02</v>
      </c>
      <c r="S20" s="62">
        <f>SUM(R$5:R20)</f>
        <v>0.9900000000000001</v>
      </c>
      <c r="T20" s="41">
        <v>362</v>
      </c>
      <c r="U20" s="66" t="s">
        <v>399</v>
      </c>
      <c r="V20" s="60" t="s">
        <v>400</v>
      </c>
      <c r="W20" s="64">
        <v>5</v>
      </c>
      <c r="X20" s="62">
        <f t="shared" si="3"/>
        <v>0.05</v>
      </c>
      <c r="Y20" s="62">
        <f>SUM(X$5:X20)</f>
        <v>0.99</v>
      </c>
      <c r="Z20" s="41">
        <v>362</v>
      </c>
      <c r="AA20" s="60" t="s">
        <v>399</v>
      </c>
      <c r="AB20" s="60" t="s">
        <v>400</v>
      </c>
      <c r="AC20" s="61">
        <v>10</v>
      </c>
      <c r="AD20" s="62">
        <f t="shared" si="4"/>
        <v>9.9009900990099015E-2</v>
      </c>
      <c r="AE20" s="62">
        <f>SUM(AD$5:AD20)</f>
        <v>0.97029702970297027</v>
      </c>
      <c r="AF20" s="41">
        <v>362</v>
      </c>
      <c r="AG20" s="60" t="s">
        <v>399</v>
      </c>
      <c r="AH20" s="60" t="s">
        <v>400</v>
      </c>
      <c r="AI20" s="61">
        <v>7</v>
      </c>
      <c r="AJ20" s="62">
        <f t="shared" si="5"/>
        <v>7.0000000000000007E-2</v>
      </c>
      <c r="AK20" s="62">
        <f>SUM(AJ$5:AJ20)</f>
        <v>0.93000000000000016</v>
      </c>
      <c r="AL20" s="41">
        <v>362</v>
      </c>
      <c r="AM20" s="63" t="s">
        <v>399</v>
      </c>
      <c r="AN20" s="63" t="s">
        <v>400</v>
      </c>
      <c r="AO20" s="64">
        <v>15</v>
      </c>
      <c r="AP20" s="65">
        <f t="shared" si="6"/>
        <v>0.14705882352941177</v>
      </c>
      <c r="AQ20" s="65">
        <f>SUM(AP$5:AP20)</f>
        <v>0.85294117647058831</v>
      </c>
      <c r="AR20" s="41">
        <v>362</v>
      </c>
      <c r="AS20" s="63" t="s">
        <v>399</v>
      </c>
      <c r="AT20" s="63" t="s">
        <v>400</v>
      </c>
      <c r="AU20" s="64">
        <v>12</v>
      </c>
      <c r="AV20" s="65">
        <f t="shared" si="7"/>
        <v>0.11881188118811881</v>
      </c>
      <c r="AW20" s="65">
        <f>SUM(AV$5:AV20)</f>
        <v>0.85148514851485146</v>
      </c>
      <c r="AX20" s="41">
        <v>362</v>
      </c>
      <c r="AY20" s="60" t="s">
        <v>399</v>
      </c>
      <c r="AZ20" s="60" t="s">
        <v>400</v>
      </c>
      <c r="BA20" s="61">
        <v>12</v>
      </c>
      <c r="BB20" s="62">
        <f t="shared" si="8"/>
        <v>0.12121212121212122</v>
      </c>
      <c r="BC20" s="62">
        <f>SUM(BB$5:BB20)</f>
        <v>0.91919191919191923</v>
      </c>
      <c r="BD20" s="41">
        <v>362</v>
      </c>
      <c r="BE20" s="60" t="s">
        <v>399</v>
      </c>
      <c r="BF20" s="60" t="s">
        <v>400</v>
      </c>
      <c r="BG20" s="61">
        <v>4</v>
      </c>
      <c r="BH20" s="62">
        <f t="shared" si="9"/>
        <v>4.0404040404040407E-2</v>
      </c>
      <c r="BI20" s="62">
        <f>SUM(BH$5:BH20)</f>
        <v>0.81818181818181834</v>
      </c>
    </row>
    <row r="21" spans="1:61" x14ac:dyDescent="0.25">
      <c r="A21" s="41">
        <v>512</v>
      </c>
      <c r="C21" s="60" t="s">
        <v>399</v>
      </c>
      <c r="D21" s="60" t="s">
        <v>401</v>
      </c>
      <c r="E21" s="60">
        <v>0</v>
      </c>
      <c r="F21" s="62">
        <f t="shared" si="0"/>
        <v>0</v>
      </c>
      <c r="G21" s="62">
        <f>SUM(F$5:F21)</f>
        <v>1</v>
      </c>
      <c r="H21" s="41">
        <v>512</v>
      </c>
      <c r="I21" s="60" t="s">
        <v>399</v>
      </c>
      <c r="J21" s="60" t="s">
        <v>401</v>
      </c>
      <c r="K21" s="61">
        <v>0</v>
      </c>
      <c r="L21" s="62">
        <f t="shared" si="1"/>
        <v>0</v>
      </c>
      <c r="M21" s="62">
        <f>SUM(L$5:L21)</f>
        <v>1</v>
      </c>
      <c r="N21" s="41">
        <v>512</v>
      </c>
      <c r="O21" s="60" t="s">
        <v>399</v>
      </c>
      <c r="P21" s="60" t="s">
        <v>401</v>
      </c>
      <c r="Q21" s="64">
        <v>1</v>
      </c>
      <c r="R21" s="62">
        <f t="shared" si="2"/>
        <v>0.01</v>
      </c>
      <c r="S21" s="62">
        <f>SUM(R$5:R21)</f>
        <v>1</v>
      </c>
      <c r="T21" s="41">
        <v>512</v>
      </c>
      <c r="U21" s="66" t="s">
        <v>399</v>
      </c>
      <c r="V21" s="60" t="s">
        <v>401</v>
      </c>
      <c r="W21" s="64">
        <v>1</v>
      </c>
      <c r="X21" s="62">
        <f t="shared" si="3"/>
        <v>0.01</v>
      </c>
      <c r="Y21" s="62">
        <f>SUM(X$5:X21)</f>
        <v>1</v>
      </c>
      <c r="Z21" s="41">
        <v>512</v>
      </c>
      <c r="AA21" s="60" t="s">
        <v>399</v>
      </c>
      <c r="AB21" s="60" t="s">
        <v>401</v>
      </c>
      <c r="AC21" s="61">
        <v>3</v>
      </c>
      <c r="AD21" s="62">
        <f t="shared" si="4"/>
        <v>2.9702970297029702E-2</v>
      </c>
      <c r="AE21" s="62">
        <f>SUM(AD$5:AD21)</f>
        <v>1</v>
      </c>
      <c r="AF21" s="41">
        <v>512</v>
      </c>
      <c r="AG21" s="60" t="s">
        <v>399</v>
      </c>
      <c r="AH21" s="60" t="s">
        <v>401</v>
      </c>
      <c r="AI21" s="61">
        <v>6</v>
      </c>
      <c r="AJ21" s="62">
        <f t="shared" si="5"/>
        <v>0.06</v>
      </c>
      <c r="AK21" s="62">
        <f>SUM(AJ$5:AJ21)</f>
        <v>0.99000000000000021</v>
      </c>
      <c r="AL21" s="41">
        <v>512</v>
      </c>
      <c r="AM21" s="63" t="s">
        <v>399</v>
      </c>
      <c r="AN21" s="63" t="s">
        <v>401</v>
      </c>
      <c r="AO21" s="64">
        <v>7</v>
      </c>
      <c r="AP21" s="65">
        <f t="shared" si="6"/>
        <v>6.8627450980392163E-2</v>
      </c>
      <c r="AQ21" s="65">
        <f>SUM(AP$5:AP21)</f>
        <v>0.92156862745098045</v>
      </c>
      <c r="AR21" s="41">
        <v>512</v>
      </c>
      <c r="AS21" s="63" t="s">
        <v>399</v>
      </c>
      <c r="AT21" s="63" t="s">
        <v>401</v>
      </c>
      <c r="AU21" s="64">
        <v>4</v>
      </c>
      <c r="AV21" s="65">
        <f t="shared" si="7"/>
        <v>3.9603960396039604E-2</v>
      </c>
      <c r="AW21" s="65">
        <f>SUM(AV$5:AV21)</f>
        <v>0.8910891089108911</v>
      </c>
      <c r="AX21" s="41">
        <v>512</v>
      </c>
      <c r="AY21" s="60" t="s">
        <v>399</v>
      </c>
      <c r="AZ21" s="60" t="s">
        <v>401</v>
      </c>
      <c r="BA21" s="61">
        <v>3</v>
      </c>
      <c r="BB21" s="62">
        <f t="shared" si="8"/>
        <v>3.0303030303030304E-2</v>
      </c>
      <c r="BC21" s="62">
        <f>SUM(BB$5:BB21)</f>
        <v>0.9494949494949495</v>
      </c>
      <c r="BD21" s="41">
        <v>512</v>
      </c>
      <c r="BE21" s="60" t="s">
        <v>399</v>
      </c>
      <c r="BF21" s="60" t="s">
        <v>401</v>
      </c>
      <c r="BG21" s="61">
        <v>10</v>
      </c>
      <c r="BH21" s="62">
        <f t="shared" si="9"/>
        <v>0.10101010101010101</v>
      </c>
      <c r="BI21" s="62">
        <f>SUM(BH$5:BH21)</f>
        <v>0.91919191919191934</v>
      </c>
    </row>
    <row r="22" spans="1:61" x14ac:dyDescent="0.25">
      <c r="C22" s="60" t="s">
        <v>402</v>
      </c>
      <c r="D22" s="60" t="s">
        <v>403</v>
      </c>
      <c r="E22" s="60">
        <v>0</v>
      </c>
      <c r="F22" s="62">
        <f t="shared" si="0"/>
        <v>0</v>
      </c>
      <c r="G22" s="62">
        <f>SUM(F$5:F22)</f>
        <v>1</v>
      </c>
      <c r="I22" s="60" t="s">
        <v>402</v>
      </c>
      <c r="J22" s="60" t="s">
        <v>403</v>
      </c>
      <c r="K22" s="61">
        <v>0</v>
      </c>
      <c r="L22" s="62">
        <f t="shared" si="1"/>
        <v>0</v>
      </c>
      <c r="M22" s="62">
        <f>SUM(L$5:L22)</f>
        <v>1</v>
      </c>
      <c r="O22" s="60" t="s">
        <v>402</v>
      </c>
      <c r="P22" s="60" t="s">
        <v>403</v>
      </c>
      <c r="Q22" s="64">
        <v>0</v>
      </c>
      <c r="R22" s="62">
        <f t="shared" si="2"/>
        <v>0</v>
      </c>
      <c r="S22" s="62">
        <f>SUM(R$5:R22)</f>
        <v>1</v>
      </c>
      <c r="U22" s="58" t="s">
        <v>402</v>
      </c>
      <c r="V22" s="60" t="s">
        <v>403</v>
      </c>
      <c r="W22" s="64">
        <v>0</v>
      </c>
      <c r="X22" s="62">
        <f t="shared" si="3"/>
        <v>0</v>
      </c>
      <c r="Y22" s="62">
        <f>SUM(X$5:X22)</f>
        <v>1</v>
      </c>
      <c r="Z22" s="41">
        <v>1024</v>
      </c>
      <c r="AA22" s="60" t="s">
        <v>402</v>
      </c>
      <c r="AB22" s="60" t="s">
        <v>403</v>
      </c>
      <c r="AC22" s="61">
        <v>0</v>
      </c>
      <c r="AD22" s="62">
        <f t="shared" si="4"/>
        <v>0</v>
      </c>
      <c r="AE22" s="62">
        <f>SUM(AD$5:AD22)</f>
        <v>1</v>
      </c>
      <c r="AF22" s="41">
        <v>1024</v>
      </c>
      <c r="AG22" s="60" t="s">
        <v>402</v>
      </c>
      <c r="AH22" s="67" t="s">
        <v>404</v>
      </c>
      <c r="AI22" s="61">
        <v>1</v>
      </c>
      <c r="AJ22" s="62">
        <f t="shared" si="5"/>
        <v>0.01</v>
      </c>
      <c r="AK22" s="62">
        <f>SUM(AJ$5:AJ22)</f>
        <v>1.0000000000000002</v>
      </c>
      <c r="AL22" s="41">
        <v>1024</v>
      </c>
      <c r="AM22" s="60" t="s">
        <v>402</v>
      </c>
      <c r="AN22" s="67" t="s">
        <v>404</v>
      </c>
      <c r="AO22" s="64">
        <v>4</v>
      </c>
      <c r="AP22" s="65">
        <f t="shared" si="6"/>
        <v>3.9215686274509803E-2</v>
      </c>
      <c r="AQ22" s="65">
        <f>SUM(AP$5:AP22)</f>
        <v>0.96078431372549022</v>
      </c>
      <c r="AR22" s="41">
        <v>1024</v>
      </c>
      <c r="AS22" s="60" t="s">
        <v>402</v>
      </c>
      <c r="AT22" s="67" t="s">
        <v>404</v>
      </c>
      <c r="AU22" s="64">
        <v>4</v>
      </c>
      <c r="AV22" s="65">
        <f t="shared" si="7"/>
        <v>3.9603960396039604E-2</v>
      </c>
      <c r="AW22" s="65">
        <f>SUM(AV$5:AV22)</f>
        <v>0.93069306930693074</v>
      </c>
      <c r="AX22" s="41">
        <v>1024</v>
      </c>
      <c r="AY22" s="60" t="s">
        <v>402</v>
      </c>
      <c r="AZ22" s="67" t="s">
        <v>404</v>
      </c>
      <c r="BA22" s="61">
        <v>5</v>
      </c>
      <c r="BB22" s="62">
        <f t="shared" si="8"/>
        <v>5.0505050505050504E-2</v>
      </c>
      <c r="BC22" s="62">
        <f>SUM(BB$5:BB22)</f>
        <v>1</v>
      </c>
      <c r="BD22" s="41">
        <v>1024</v>
      </c>
      <c r="BE22" s="60" t="s">
        <v>402</v>
      </c>
      <c r="BF22" s="67" t="s">
        <v>404</v>
      </c>
      <c r="BG22" s="61">
        <v>8</v>
      </c>
      <c r="BH22" s="62">
        <f t="shared" si="9"/>
        <v>8.0808080808080815E-2</v>
      </c>
      <c r="BI22" s="62">
        <f>SUM(BH$5:BH22)</f>
        <v>1.0000000000000002</v>
      </c>
    </row>
    <row r="23" spans="1:61" x14ac:dyDescent="0.25">
      <c r="C23" s="68" t="s">
        <v>405</v>
      </c>
      <c r="D23" s="67" t="s">
        <v>109</v>
      </c>
      <c r="E23" s="60">
        <v>0</v>
      </c>
      <c r="F23" s="62">
        <f t="shared" si="0"/>
        <v>0</v>
      </c>
      <c r="G23" s="62">
        <f>SUM(F$5:F23)</f>
        <v>1</v>
      </c>
      <c r="I23" s="68" t="s">
        <v>405</v>
      </c>
      <c r="J23" s="67" t="s">
        <v>109</v>
      </c>
      <c r="K23" s="61">
        <v>0</v>
      </c>
      <c r="L23" s="62">
        <f t="shared" si="1"/>
        <v>0</v>
      </c>
      <c r="M23" s="62">
        <f>SUM(L$5:L23)</f>
        <v>1</v>
      </c>
      <c r="O23" s="68" t="s">
        <v>405</v>
      </c>
      <c r="P23" s="67" t="s">
        <v>109</v>
      </c>
      <c r="Q23" s="64">
        <v>0</v>
      </c>
      <c r="R23" s="62">
        <f t="shared" si="2"/>
        <v>0</v>
      </c>
      <c r="S23" s="62">
        <f>SUM(R$5:R23)</f>
        <v>1</v>
      </c>
      <c r="U23" s="69" t="s">
        <v>405</v>
      </c>
      <c r="V23" s="67" t="s">
        <v>109</v>
      </c>
      <c r="W23" s="64">
        <v>0</v>
      </c>
      <c r="X23" s="62">
        <f t="shared" si="3"/>
        <v>0</v>
      </c>
      <c r="Y23" s="62">
        <f>SUM(X$5:X23)</f>
        <v>1</v>
      </c>
      <c r="AA23" s="69" t="s">
        <v>405</v>
      </c>
      <c r="AB23" s="67" t="s">
        <v>109</v>
      </c>
      <c r="AC23" s="61">
        <v>0</v>
      </c>
      <c r="AD23" s="62">
        <f t="shared" si="4"/>
        <v>0</v>
      </c>
      <c r="AE23" s="62">
        <f>SUM(AD$5:AD23)</f>
        <v>1</v>
      </c>
      <c r="AG23" s="69" t="s">
        <v>405</v>
      </c>
      <c r="AH23" s="67" t="s">
        <v>109</v>
      </c>
      <c r="AI23" s="61">
        <v>0</v>
      </c>
      <c r="AJ23" s="62">
        <f t="shared" si="5"/>
        <v>0</v>
      </c>
      <c r="AK23" s="62">
        <f>SUM(AJ$5:AJ23)</f>
        <v>1.0000000000000002</v>
      </c>
      <c r="AM23" s="70" t="s">
        <v>405</v>
      </c>
      <c r="AN23" s="71" t="s">
        <v>109</v>
      </c>
      <c r="AO23" s="64">
        <v>4</v>
      </c>
      <c r="AP23" s="65">
        <f t="shared" si="6"/>
        <v>3.9215686274509803E-2</v>
      </c>
      <c r="AQ23" s="65">
        <f>SUM(AP$5:AP23)</f>
        <v>1</v>
      </c>
      <c r="AS23" s="70" t="s">
        <v>405</v>
      </c>
      <c r="AT23" s="71" t="s">
        <v>109</v>
      </c>
      <c r="AU23" s="64">
        <v>7</v>
      </c>
      <c r="AV23" s="65">
        <f t="shared" si="7"/>
        <v>6.9306930693069313E-2</v>
      </c>
      <c r="AW23" s="65">
        <f>SUM(AV$5:AV23)</f>
        <v>1</v>
      </c>
      <c r="AY23" s="68" t="s">
        <v>405</v>
      </c>
      <c r="AZ23" s="67" t="s">
        <v>109</v>
      </c>
      <c r="BA23" s="61">
        <v>0</v>
      </c>
      <c r="BB23" s="62">
        <f t="shared" si="8"/>
        <v>0</v>
      </c>
      <c r="BC23" s="62">
        <f>SUM(BB$5:BB23)</f>
        <v>1</v>
      </c>
      <c r="BE23" s="68" t="s">
        <v>405</v>
      </c>
      <c r="BF23" s="67" t="s">
        <v>109</v>
      </c>
      <c r="BG23" s="61">
        <v>0</v>
      </c>
      <c r="BH23" s="62">
        <f t="shared" si="9"/>
        <v>0</v>
      </c>
      <c r="BI23" s="62">
        <f>SUM(BH$5:BH23)</f>
        <v>1.0000000000000002</v>
      </c>
    </row>
    <row r="24" spans="1:61" x14ac:dyDescent="0.25">
      <c r="D24" s="72" t="s">
        <v>1</v>
      </c>
      <c r="E24">
        <f>SUM(E6:E23)</f>
        <v>100</v>
      </c>
      <c r="F24" s="73">
        <f t="shared" si="0"/>
        <v>1</v>
      </c>
      <c r="G24" s="1"/>
      <c r="J24" s="72" t="s">
        <v>1</v>
      </c>
      <c r="K24">
        <f>SUM(K6:K23)</f>
        <v>101</v>
      </c>
      <c r="L24" s="73">
        <f t="shared" si="1"/>
        <v>1</v>
      </c>
      <c r="M24" s="1"/>
      <c r="P24" s="72" t="s">
        <v>1</v>
      </c>
      <c r="Q24">
        <f>SUM(Q6:Q23)</f>
        <v>100</v>
      </c>
      <c r="R24" s="73">
        <f t="shared" si="2"/>
        <v>1</v>
      </c>
      <c r="S24" s="1"/>
      <c r="V24" s="72" t="s">
        <v>1</v>
      </c>
      <c r="W24">
        <f>SUM(W6:W23)</f>
        <v>100</v>
      </c>
      <c r="X24" s="73">
        <f t="shared" si="3"/>
        <v>1</v>
      </c>
      <c r="Y24" s="1"/>
      <c r="AB24" s="72" t="s">
        <v>1</v>
      </c>
      <c r="AC24">
        <f>SUM(AC6:AC23)</f>
        <v>101</v>
      </c>
      <c r="AD24" s="74">
        <f t="shared" si="4"/>
        <v>1</v>
      </c>
      <c r="AE24" s="1"/>
      <c r="AH24" s="72" t="s">
        <v>1</v>
      </c>
      <c r="AI24">
        <f>SUM(AI6:AI23)</f>
        <v>100</v>
      </c>
      <c r="AJ24" s="74">
        <f t="shared" si="5"/>
        <v>1</v>
      </c>
      <c r="AK24" s="1"/>
      <c r="AN24" s="72" t="s">
        <v>1</v>
      </c>
      <c r="AO24">
        <f>SUM(AO6:AO23)</f>
        <v>102</v>
      </c>
      <c r="AP24" s="74">
        <f t="shared" si="6"/>
        <v>1</v>
      </c>
      <c r="AQ24" s="1"/>
      <c r="AT24" s="72" t="s">
        <v>1</v>
      </c>
      <c r="AU24">
        <f>SUM(AU6:AU23)</f>
        <v>101</v>
      </c>
      <c r="AV24" s="74">
        <f t="shared" si="7"/>
        <v>1</v>
      </c>
      <c r="AW24" s="1"/>
      <c r="AZ24" s="72" t="s">
        <v>1</v>
      </c>
      <c r="BA24">
        <f>SUM(BA6:BA23)</f>
        <v>99</v>
      </c>
      <c r="BB24" s="74">
        <f t="shared" si="8"/>
        <v>1</v>
      </c>
      <c r="BC24" s="1"/>
      <c r="BF24" s="72" t="s">
        <v>1</v>
      </c>
      <c r="BG24">
        <f>SUM(BG6:BG23)</f>
        <v>99</v>
      </c>
      <c r="BH24" s="74">
        <f t="shared" si="9"/>
        <v>1</v>
      </c>
      <c r="BI24" s="1"/>
    </row>
    <row r="25" spans="1:61" x14ac:dyDescent="0.25">
      <c r="E25" s="94"/>
    </row>
    <row r="26" spans="1:61" ht="6.75" customHeight="1" x14ac:dyDescent="0.25">
      <c r="E26" s="94"/>
      <c r="K26" s="94"/>
      <c r="Q26" s="94"/>
      <c r="W26" s="94"/>
      <c r="AC26" s="94"/>
      <c r="AI26" s="94"/>
      <c r="AO26" s="94"/>
      <c r="AU26" s="94"/>
      <c r="BA26" s="94"/>
      <c r="BG26" s="94"/>
    </row>
    <row r="27" spans="1:61" ht="30.75" customHeight="1" thickBot="1" x14ac:dyDescent="0.3">
      <c r="A27" s="75"/>
      <c r="B27" s="75"/>
      <c r="C27" s="76" t="s">
        <v>373</v>
      </c>
      <c r="D27" s="77" t="s">
        <v>406</v>
      </c>
      <c r="E27" s="93"/>
      <c r="F27" s="78" t="s">
        <v>407</v>
      </c>
      <c r="G27" s="79" t="s">
        <v>408</v>
      </c>
      <c r="I27" s="76" t="s">
        <v>373</v>
      </c>
      <c r="J27" s="77" t="s">
        <v>406</v>
      </c>
      <c r="K27" s="94"/>
      <c r="L27" s="78" t="s">
        <v>407</v>
      </c>
      <c r="M27" s="79" t="s">
        <v>408</v>
      </c>
      <c r="O27" s="76" t="s">
        <v>373</v>
      </c>
      <c r="P27" s="77" t="s">
        <v>406</v>
      </c>
      <c r="Q27" s="94"/>
      <c r="R27" s="78" t="s">
        <v>407</v>
      </c>
      <c r="S27" s="79" t="s">
        <v>408</v>
      </c>
      <c r="U27" s="76" t="s">
        <v>373</v>
      </c>
      <c r="V27" s="77" t="s">
        <v>406</v>
      </c>
      <c r="W27" s="94"/>
      <c r="X27" s="78" t="s">
        <v>407</v>
      </c>
      <c r="Y27" s="79" t="s">
        <v>408</v>
      </c>
      <c r="Z27" s="93"/>
      <c r="AA27" s="76" t="s">
        <v>373</v>
      </c>
      <c r="AB27" s="77" t="s">
        <v>406</v>
      </c>
      <c r="AC27" s="94"/>
      <c r="AD27" s="78" t="s">
        <v>407</v>
      </c>
      <c r="AE27" s="79" t="s">
        <v>408</v>
      </c>
      <c r="AF27" s="93"/>
      <c r="AG27" s="76" t="s">
        <v>373</v>
      </c>
      <c r="AH27" s="77" t="s">
        <v>406</v>
      </c>
      <c r="AI27" s="94"/>
      <c r="AJ27" s="78" t="s">
        <v>407</v>
      </c>
      <c r="AK27" s="79" t="s">
        <v>408</v>
      </c>
      <c r="AL27" s="93"/>
      <c r="AM27" s="76" t="s">
        <v>373</v>
      </c>
      <c r="AN27" s="77" t="s">
        <v>406</v>
      </c>
      <c r="AO27" s="94"/>
      <c r="AP27" s="78" t="s">
        <v>407</v>
      </c>
      <c r="AQ27" s="79" t="s">
        <v>408</v>
      </c>
      <c r="AR27" s="93"/>
      <c r="AS27" s="76" t="s">
        <v>373</v>
      </c>
      <c r="AT27" s="77" t="s">
        <v>406</v>
      </c>
      <c r="AU27" s="94"/>
      <c r="AV27" s="78" t="s">
        <v>407</v>
      </c>
      <c r="AW27" s="79" t="s">
        <v>408</v>
      </c>
      <c r="AX27" s="93"/>
      <c r="AY27" s="76" t="s">
        <v>373</v>
      </c>
      <c r="AZ27" s="77" t="s">
        <v>406</v>
      </c>
      <c r="BA27" s="94"/>
      <c r="BB27" s="78" t="s">
        <v>407</v>
      </c>
      <c r="BC27" s="79" t="s">
        <v>408</v>
      </c>
      <c r="BD27" s="93"/>
      <c r="BE27" s="76" t="s">
        <v>373</v>
      </c>
      <c r="BF27" s="77" t="s">
        <v>406</v>
      </c>
      <c r="BG27" s="94"/>
      <c r="BH27" s="78" t="s">
        <v>407</v>
      </c>
      <c r="BI27" s="79" t="s">
        <v>408</v>
      </c>
    </row>
    <row r="28" spans="1:61" x14ac:dyDescent="0.25">
      <c r="A28" s="41">
        <v>0.05</v>
      </c>
      <c r="B28" s="41"/>
      <c r="C28" s="80" t="s">
        <v>105</v>
      </c>
      <c r="D28" s="81">
        <f>+SUM(F6)</f>
        <v>0.04</v>
      </c>
      <c r="E28" s="93"/>
      <c r="F28" s="82" t="s">
        <v>409</v>
      </c>
      <c r="G28" s="82">
        <f>+A6+(($A$28-G6)*((A7-A6)/(G7-G6)))</f>
        <v>3.0000000000000004</v>
      </c>
      <c r="I28" s="80" t="s">
        <v>105</v>
      </c>
      <c r="J28" s="81">
        <f>+SUM(L6)</f>
        <v>4.9504950495049507E-2</v>
      </c>
      <c r="K28" s="94"/>
      <c r="L28" s="82" t="s">
        <v>409</v>
      </c>
      <c r="M28" s="82">
        <f>+A6</f>
        <v>2</v>
      </c>
      <c r="O28" s="80" t="s">
        <v>105</v>
      </c>
      <c r="P28" s="81">
        <f>+SUM(R6)</f>
        <v>7.0000000000000007E-2</v>
      </c>
      <c r="Q28" s="94"/>
      <c r="R28" s="82" t="s">
        <v>409</v>
      </c>
      <c r="S28" s="82">
        <v>2</v>
      </c>
      <c r="U28" s="80" t="s">
        <v>105</v>
      </c>
      <c r="V28" s="81">
        <f>+SUM(X6)</f>
        <v>0.02</v>
      </c>
      <c r="W28" s="94"/>
      <c r="X28" s="82" t="s">
        <v>409</v>
      </c>
      <c r="Y28" s="82">
        <f>+T11+(($A$28-Y11)*((T12-T11)/(Y12-Y11)))</f>
        <v>17.650000000000002</v>
      </c>
      <c r="Z28" s="93"/>
      <c r="AA28" s="80" t="s">
        <v>105</v>
      </c>
      <c r="AB28" s="81">
        <f>+SUM(AD6)</f>
        <v>8.9108910891089105E-2</v>
      </c>
      <c r="AC28" s="94"/>
      <c r="AD28" s="82" t="s">
        <v>409</v>
      </c>
      <c r="AE28" s="82">
        <v>2</v>
      </c>
      <c r="AF28" s="93"/>
      <c r="AG28" s="80" t="s">
        <v>105</v>
      </c>
      <c r="AH28" s="81">
        <f>+SUM(AJ6)</f>
        <v>0.02</v>
      </c>
      <c r="AI28" s="94"/>
      <c r="AJ28" s="82" t="s">
        <v>409</v>
      </c>
      <c r="AK28" s="82">
        <f>+AF10+(($A$28-AK10)*((AF11-AF10)/(AK11-AK10)))</f>
        <v>13.650000000000002</v>
      </c>
      <c r="AL28" s="93"/>
      <c r="AM28" s="80" t="s">
        <v>105</v>
      </c>
      <c r="AN28" s="81">
        <f>+SUM(AP6)</f>
        <v>7.8431372549019607E-2</v>
      </c>
      <c r="AO28" s="94"/>
      <c r="AP28" s="82" t="s">
        <v>409</v>
      </c>
      <c r="AQ28" s="82">
        <v>2</v>
      </c>
      <c r="AR28" s="93"/>
      <c r="AS28" s="80" t="s">
        <v>105</v>
      </c>
      <c r="AT28" s="81">
        <f>+SUM(AV6)</f>
        <v>1.9801980198019802E-2</v>
      </c>
      <c r="AU28" s="94"/>
      <c r="AV28" s="82" t="s">
        <v>409</v>
      </c>
      <c r="AW28" s="83">
        <f>+AR10+(($A$28-AW10)*((AR11-AR10)/(AW11-AW10)))</f>
        <v>12.945</v>
      </c>
      <c r="AX28" s="93"/>
      <c r="AY28" s="80" t="s">
        <v>105</v>
      </c>
      <c r="AZ28" s="81">
        <f>+SUM(BB6)</f>
        <v>0.14141414141414141</v>
      </c>
      <c r="BA28" s="94"/>
      <c r="BB28" s="82" t="s">
        <v>409</v>
      </c>
      <c r="BC28" s="83">
        <v>2</v>
      </c>
      <c r="BD28" s="93"/>
      <c r="BE28" s="80" t="s">
        <v>105</v>
      </c>
      <c r="BF28" s="81">
        <f>+SUM(BH6)</f>
        <v>0.10101010101010101</v>
      </c>
      <c r="BG28" s="94"/>
      <c r="BH28" s="82" t="s">
        <v>409</v>
      </c>
      <c r="BI28" s="83">
        <v>2</v>
      </c>
    </row>
    <row r="29" spans="1:61" x14ac:dyDescent="0.25">
      <c r="A29" s="41">
        <v>0.16</v>
      </c>
      <c r="B29" s="41"/>
      <c r="C29" s="84" t="s">
        <v>106</v>
      </c>
      <c r="D29" s="85">
        <f>+SUM(F7:F15)</f>
        <v>0.7599999999999999</v>
      </c>
      <c r="E29" s="93"/>
      <c r="F29" s="83" t="s">
        <v>410</v>
      </c>
      <c r="G29" s="82">
        <f>+A10+(($A$29-G10)*((A11-A10)/(G11-G10)))</f>
        <v>14.433333333333334</v>
      </c>
      <c r="I29" s="84" t="s">
        <v>106</v>
      </c>
      <c r="J29" s="85">
        <f>+SUM(L7:L15)</f>
        <v>0.24752475247524752</v>
      </c>
      <c r="K29" s="94"/>
      <c r="L29" s="83" t="s">
        <v>410</v>
      </c>
      <c r="M29" s="82">
        <f>+H13+(($A$29-M13)*((H14-H13)/(M14-M13)))</f>
        <v>37.134999999999998</v>
      </c>
      <c r="O29" s="84" t="s">
        <v>106</v>
      </c>
      <c r="P29" s="85">
        <f>+SUM(R7:R15)</f>
        <v>0.42000000000000004</v>
      </c>
      <c r="Q29" s="94"/>
      <c r="R29" s="83" t="s">
        <v>410</v>
      </c>
      <c r="S29" s="82">
        <f>+N11+(($A$29-S11)*((N12-N11)/(S12-S11)))</f>
        <v>17.32</v>
      </c>
      <c r="U29" s="84" t="s">
        <v>106</v>
      </c>
      <c r="V29" s="85">
        <f>+SUM(X7:X15)</f>
        <v>0.22999999999999998</v>
      </c>
      <c r="W29" s="94"/>
      <c r="X29" s="83" t="s">
        <v>410</v>
      </c>
      <c r="Y29" s="82">
        <f>+T11+(($A$29-Y11)*((T12-T11)/(Y12-Y11)))</f>
        <v>35.800000000000004</v>
      </c>
      <c r="Z29" s="93"/>
      <c r="AA29" s="84" t="s">
        <v>106</v>
      </c>
      <c r="AB29" s="85">
        <f>+SUM(AD7:AD15)</f>
        <v>0.17821782178217824</v>
      </c>
      <c r="AC29" s="94"/>
      <c r="AD29" s="83" t="s">
        <v>410</v>
      </c>
      <c r="AE29" s="82">
        <f>+Z13+(($A$29-AE13)*((Z14-Z13)/(AE14-AE13)))</f>
        <v>37.868571428571435</v>
      </c>
      <c r="AF29" s="93"/>
      <c r="AG29" s="84" t="s">
        <v>106</v>
      </c>
      <c r="AH29" s="85">
        <f>+SUM(AJ7:AJ15)</f>
        <v>0.28000000000000003</v>
      </c>
      <c r="AI29" s="94"/>
      <c r="AJ29" s="83" t="s">
        <v>410</v>
      </c>
      <c r="AK29" s="82">
        <f>+AF13+(($A$29-AK13)*((AF14-AF13)/(AK14-AK13)))</f>
        <v>34.599999999999994</v>
      </c>
      <c r="AL29" s="93"/>
      <c r="AM29" s="84" t="s">
        <v>106</v>
      </c>
      <c r="AN29" s="85">
        <f>+SUM(AP7:AP15)</f>
        <v>0.18627450980392157</v>
      </c>
      <c r="AO29" s="94"/>
      <c r="AP29" s="83" t="s">
        <v>410</v>
      </c>
      <c r="AQ29" s="83">
        <f>+AL12+(($A$29-AQ12)*((AL13-AL12)/(AQ13-AQ12)))</f>
        <v>26.736000000000008</v>
      </c>
      <c r="AR29" s="93"/>
      <c r="AS29" s="84" t="s">
        <v>106</v>
      </c>
      <c r="AT29" s="85">
        <f>+SUM(AV7:AV15)</f>
        <v>0.25742574257425743</v>
      </c>
      <c r="AU29" s="94"/>
      <c r="AV29" s="83" t="s">
        <v>410</v>
      </c>
      <c r="AW29" s="83">
        <f>+AR12+(($A$29-AW12)*((AR13-AR12)/(AW13-AW12)))</f>
        <v>32.250666666666667</v>
      </c>
      <c r="AX29" s="93"/>
      <c r="AY29" s="84" t="s">
        <v>106</v>
      </c>
      <c r="AZ29" s="85">
        <f>+SUM(BB7:BB15)</f>
        <v>0.35353535353535354</v>
      </c>
      <c r="BA29" s="94"/>
      <c r="BB29" s="83" t="s">
        <v>410</v>
      </c>
      <c r="BC29" s="83">
        <f>+AX8+(($A$29-BC8)*((AX9-AX8)/(BC9-BC8)))</f>
        <v>6.1829999999999998</v>
      </c>
      <c r="BD29" s="93"/>
      <c r="BE29" s="84" t="s">
        <v>106</v>
      </c>
      <c r="BF29" s="85">
        <f>+SUM(BH7:BH15)</f>
        <v>0.30303030303030304</v>
      </c>
      <c r="BG29" s="94"/>
      <c r="BH29" s="83" t="s">
        <v>410</v>
      </c>
      <c r="BI29" s="83">
        <f>+BD10+(($A$29-B10)*((BD11-BD10)/(BI11-BI10)))</f>
        <v>26.189600000000002</v>
      </c>
    </row>
    <row r="30" spans="1:61" x14ac:dyDescent="0.25">
      <c r="A30" s="41">
        <v>0.5</v>
      </c>
      <c r="B30" s="41"/>
      <c r="C30" s="84" t="s">
        <v>107</v>
      </c>
      <c r="D30" s="85">
        <f>+SUM(F16:F19)</f>
        <v>0.2</v>
      </c>
      <c r="E30" s="93"/>
      <c r="F30" s="83" t="s">
        <v>411</v>
      </c>
      <c r="G30" s="82">
        <f>+A13+(($A$30-G13)*((A14-A13)/(G14-G13)))</f>
        <v>39.428571428571431</v>
      </c>
      <c r="I30" s="84" t="s">
        <v>107</v>
      </c>
      <c r="J30" s="85">
        <f>+SUM(L16:L19)</f>
        <v>0.6732673267326732</v>
      </c>
      <c r="K30" s="94"/>
      <c r="L30" s="83" t="s">
        <v>411</v>
      </c>
      <c r="M30" s="82">
        <f>+H16</f>
        <v>90</v>
      </c>
      <c r="O30" s="84" t="s">
        <v>107</v>
      </c>
      <c r="P30" s="85">
        <f>+SUM(R16:R19)</f>
        <v>0.48000000000000004</v>
      </c>
      <c r="Q30" s="94"/>
      <c r="R30" s="83" t="s">
        <v>411</v>
      </c>
      <c r="S30" s="82">
        <f>+N15+(($A$30-S15)*((N16-N15)/(S16-S15)))</f>
        <v>66</v>
      </c>
      <c r="U30" s="84" t="s">
        <v>107</v>
      </c>
      <c r="V30" s="85">
        <f>+SUM(X16:X19)</f>
        <v>0.69</v>
      </c>
      <c r="W30" s="94"/>
      <c r="X30" s="83" t="s">
        <v>411</v>
      </c>
      <c r="Y30" s="82">
        <f>+T16+(($A$30-Y16)*((T17-T16)/(Y17-Y16)))</f>
        <v>122</v>
      </c>
      <c r="Z30" s="93"/>
      <c r="AA30" s="84" t="s">
        <v>107</v>
      </c>
      <c r="AB30" s="85">
        <f>+SUM(AD16:AD19)</f>
        <v>0.60396039603960405</v>
      </c>
      <c r="AC30" s="94"/>
      <c r="AD30" s="83" t="s">
        <v>411</v>
      </c>
      <c r="AE30" s="82">
        <f>+Z17+(($A$30-AE17)*((Z18-Z17)/(AE18-AE17)))</f>
        <v>132.64285714285714</v>
      </c>
      <c r="AF30" s="93"/>
      <c r="AG30" s="84" t="s">
        <v>107</v>
      </c>
      <c r="AH30" s="85">
        <f>+SUM(AJ16:AJ19)</f>
        <v>0.56000000000000005</v>
      </c>
      <c r="AI30" s="94"/>
      <c r="AJ30" s="83" t="s">
        <v>411</v>
      </c>
      <c r="AK30" s="82">
        <f>+AF16+(($A$30-AK16)*((AF17-AF16)/(AK17-AK16)))</f>
        <v>108.99999999999999</v>
      </c>
      <c r="AL30" s="93"/>
      <c r="AM30" s="84" t="s">
        <v>107</v>
      </c>
      <c r="AN30" s="85">
        <f>+SUM(AP16:AP19)</f>
        <v>0.44117647058823528</v>
      </c>
      <c r="AO30" s="94"/>
      <c r="AP30" s="83" t="s">
        <v>411</v>
      </c>
      <c r="AQ30" s="83">
        <f>+AL17+(($A$30-AQ17)*((AL18-AL17)/(AQ18-AQ17)))</f>
        <v>136</v>
      </c>
      <c r="AR30" s="93"/>
      <c r="AS30" s="84" t="s">
        <v>107</v>
      </c>
      <c r="AT30" s="85">
        <f>+SUM(AV16:AV19)</f>
        <v>0.45544554455445541</v>
      </c>
      <c r="AU30" s="94"/>
      <c r="AV30" s="83" t="s">
        <v>411</v>
      </c>
      <c r="AW30" s="83">
        <f>+AR17+(($A$30-AW17)*((AR18-AR17)/(AW18-AW17)))</f>
        <v>136.66666666666669</v>
      </c>
      <c r="AX30" s="93"/>
      <c r="AY30" s="84" t="s">
        <v>107</v>
      </c>
      <c r="AZ30" s="85">
        <f>+SUM(BB16:BB19)</f>
        <v>0.30303030303030304</v>
      </c>
      <c r="BA30" s="94"/>
      <c r="BB30" s="83" t="s">
        <v>411</v>
      </c>
      <c r="BC30" s="83">
        <f>+AX15+(($A$30-BC15)*((AX16-AX15)/(BC16-BC15)))</f>
        <v>65.857142857142847</v>
      </c>
      <c r="BD30" s="93"/>
      <c r="BE30" s="84" t="s">
        <v>107</v>
      </c>
      <c r="BF30" s="85">
        <f>+SUM(BH16:BH19)</f>
        <v>0.3737373737373737</v>
      </c>
      <c r="BG30" s="94"/>
      <c r="BH30" s="83" t="s">
        <v>411</v>
      </c>
      <c r="BI30" s="83">
        <f>+BD15+(($A$30-BI15)*((BD16-BD15)/(BI16-BI15)))</f>
        <v>84.583333333333314</v>
      </c>
    </row>
    <row r="31" spans="1:61" x14ac:dyDescent="0.25">
      <c r="A31" s="41">
        <v>0.84</v>
      </c>
      <c r="B31" s="41"/>
      <c r="C31" s="84" t="s">
        <v>412</v>
      </c>
      <c r="D31" s="85">
        <f>SUM(F20:F22)</f>
        <v>0</v>
      </c>
      <c r="E31" s="93"/>
      <c r="F31" s="83" t="s">
        <v>413</v>
      </c>
      <c r="G31" s="82">
        <f>+A15+(($A$31-G15)*((A16-A15)/(G16-G15)))</f>
        <v>70.933333333333337</v>
      </c>
      <c r="I31" s="84" t="s">
        <v>412</v>
      </c>
      <c r="J31" s="85">
        <f>SUM(L20:L22)</f>
        <v>2.9702970297029702E-2</v>
      </c>
      <c r="K31" s="94"/>
      <c r="L31" s="83" t="s">
        <v>413</v>
      </c>
      <c r="M31" s="82">
        <f>+H17+(($A$31-M17)*((H18-H17)/(M18-M17)))</f>
        <v>167.35999999999999</v>
      </c>
      <c r="O31" s="84" t="s">
        <v>412</v>
      </c>
      <c r="P31" s="85">
        <f>SUM(R20:R22)</f>
        <v>0.03</v>
      </c>
      <c r="Q31" s="94"/>
      <c r="R31" s="83" t="s">
        <v>413</v>
      </c>
      <c r="S31" s="82">
        <f>+N17+(($A$31-S17)*((N18-N17)/(S18-S17)))</f>
        <v>148.79999999999998</v>
      </c>
      <c r="U31" s="84" t="s">
        <v>412</v>
      </c>
      <c r="V31" s="85">
        <f>SUM(X20:X22)</f>
        <v>6.0000000000000005E-2</v>
      </c>
      <c r="W31" s="94"/>
      <c r="X31" s="83" t="s">
        <v>413</v>
      </c>
      <c r="Y31" s="82">
        <f>+T18+(($A$31-Y18)*((T19-T18)/(Y19-Y18)))</f>
        <v>218</v>
      </c>
      <c r="Z31" s="93"/>
      <c r="AA31" s="84" t="s">
        <v>412</v>
      </c>
      <c r="AB31" s="85">
        <f>SUM(AD20:AD22)</f>
        <v>0.12871287128712872</v>
      </c>
      <c r="AC31" s="94"/>
      <c r="AD31" s="83" t="s">
        <v>413</v>
      </c>
      <c r="AE31" s="82">
        <f>+Z18+(($A$31-AE18)*((Z19-Z18)/(AE19-AE18)))</f>
        <v>235.98666666666665</v>
      </c>
      <c r="AF31" s="93"/>
      <c r="AG31" s="84" t="s">
        <v>412</v>
      </c>
      <c r="AH31" s="85">
        <f>SUM(AJ20:AJ22)</f>
        <v>0.14000000000000001</v>
      </c>
      <c r="AI31" s="94"/>
      <c r="AJ31" s="83" t="s">
        <v>413</v>
      </c>
      <c r="AK31" s="82">
        <f>+AF18+(($A$31-AK18)*((AF19-AF18)/(AK19-AK18)))</f>
        <v>245.86666666666662</v>
      </c>
      <c r="AL31" s="93"/>
      <c r="AM31" s="84" t="s">
        <v>412</v>
      </c>
      <c r="AN31" s="85">
        <f>SUM(AP20:AP22)</f>
        <v>0.25490196078431371</v>
      </c>
      <c r="AO31" s="94"/>
      <c r="AP31" s="83" t="s">
        <v>413</v>
      </c>
      <c r="AQ31" s="83">
        <f>+AL19+(($A$31-AQ19)*((AL20-AL19)/(AQ20-AQ19)))</f>
        <v>352.67199999999991</v>
      </c>
      <c r="AR31" s="93"/>
      <c r="AS31" s="84" t="s">
        <v>412</v>
      </c>
      <c r="AT31" s="85">
        <f>SUM(AV20:AV22)</f>
        <v>0.19801980198019803</v>
      </c>
      <c r="AU31" s="94"/>
      <c r="AV31" s="83" t="s">
        <v>413</v>
      </c>
      <c r="AW31" s="83">
        <f>+AR19+(($A$31-AW19)*((AR20-AR19)/(AW20-AW19)))</f>
        <v>351.75333333333333</v>
      </c>
      <c r="AX31" s="93"/>
      <c r="AY31" s="84" t="s">
        <v>412</v>
      </c>
      <c r="AZ31" s="85">
        <f>SUM(BB20:BB22)</f>
        <v>0.20202020202020202</v>
      </c>
      <c r="BA31" s="94"/>
      <c r="BB31" s="83" t="s">
        <v>413</v>
      </c>
      <c r="BC31" s="83">
        <f>+AX19+(($A$31-B19)*((AX20-AX19)/(BC20-BC19)))</f>
        <v>990.57999999999993</v>
      </c>
      <c r="BD31" s="93"/>
      <c r="BE31" s="84" t="s">
        <v>412</v>
      </c>
      <c r="BF31" s="85">
        <f>SUM(BH20:BH22)</f>
        <v>0.22222222222222221</v>
      </c>
      <c r="BG31" s="94"/>
      <c r="BH31" s="83" t="s">
        <v>413</v>
      </c>
      <c r="BI31" s="83">
        <f>+BD20+(($A$31-BI20)*((BD21-BD20)/(BI21-BI20)))</f>
        <v>394.39999999999975</v>
      </c>
    </row>
    <row r="32" spans="1:61" x14ac:dyDescent="0.25">
      <c r="A32" s="41">
        <v>0.95</v>
      </c>
      <c r="B32" s="41"/>
      <c r="C32" s="84" t="s">
        <v>109</v>
      </c>
      <c r="D32" s="85">
        <f>+F23</f>
        <v>0</v>
      </c>
      <c r="E32" s="93"/>
      <c r="F32" s="83" t="s">
        <v>414</v>
      </c>
      <c r="G32" s="82">
        <f>+A16</f>
        <v>90</v>
      </c>
      <c r="I32" s="84" t="s">
        <v>109</v>
      </c>
      <c r="J32" s="85">
        <f>+L23</f>
        <v>0</v>
      </c>
      <c r="K32" s="94"/>
      <c r="L32" s="83" t="s">
        <v>414</v>
      </c>
      <c r="M32" s="82">
        <f>+H18+(($A$32-M18)*((H19-H18)/(M19-M18)))</f>
        <v>240.42</v>
      </c>
      <c r="O32" s="84" t="s">
        <v>109</v>
      </c>
      <c r="P32" s="85">
        <f>+R23</f>
        <v>0</v>
      </c>
      <c r="Q32" s="94"/>
      <c r="R32" s="83" t="s">
        <v>414</v>
      </c>
      <c r="S32" s="82">
        <f>+N18+(($A$32-S18)*((N19-N18)/(S19-S18)))</f>
        <v>217.9999999999998</v>
      </c>
      <c r="U32" s="84" t="s">
        <v>109</v>
      </c>
      <c r="V32" s="85">
        <f>+X23</f>
        <v>0</v>
      </c>
      <c r="W32" s="94"/>
      <c r="X32" s="83" t="s">
        <v>414</v>
      </c>
      <c r="Y32" s="82">
        <f>+T19+(($A$32-Y19)*((T20-T19)/(Y20-Y19)))</f>
        <v>277.2</v>
      </c>
      <c r="Z32" s="93"/>
      <c r="AA32" s="84" t="s">
        <v>109</v>
      </c>
      <c r="AB32" s="85">
        <f>+AD23</f>
        <v>0</v>
      </c>
      <c r="AC32" s="94"/>
      <c r="AD32" s="83" t="s">
        <v>414</v>
      </c>
      <c r="AE32" s="82">
        <f>+Z20+(($A$32-AE20)*((Z21-Z20)/(AE21-AE20)))</f>
        <v>259.5</v>
      </c>
      <c r="AF32" s="93"/>
      <c r="AG32" s="84" t="s">
        <v>109</v>
      </c>
      <c r="AH32" s="85">
        <f>+AJ23</f>
        <v>0</v>
      </c>
      <c r="AI32" s="94"/>
      <c r="AJ32" s="83" t="s">
        <v>414</v>
      </c>
      <c r="AK32" s="86">
        <f>+AF20+(($A$32-AK20)*((AF21-AF20)/(AK21-AK20)))</f>
        <v>411.99999999999943</v>
      </c>
      <c r="AL32" s="93"/>
      <c r="AM32" s="84" t="s">
        <v>109</v>
      </c>
      <c r="AN32" s="85">
        <f>+AP23</f>
        <v>3.9215686274509803E-2</v>
      </c>
      <c r="AO32" s="94"/>
      <c r="AP32" s="83" t="s">
        <v>414</v>
      </c>
      <c r="AQ32" s="83">
        <f>+AL21+(($A$32-AQ21)*((AL22-AL21)/(AQ22-AQ21)))</f>
        <v>883.19999999999891</v>
      </c>
      <c r="AR32" s="93"/>
      <c r="AS32" s="84" t="s">
        <v>109</v>
      </c>
      <c r="AT32" s="85">
        <f>+AV23</f>
        <v>6.9306930693069313E-2</v>
      </c>
      <c r="AU32" s="94"/>
      <c r="AV32" s="83" t="s">
        <v>414</v>
      </c>
      <c r="AW32" s="83">
        <v>1024</v>
      </c>
      <c r="AX32" s="93"/>
      <c r="AY32" s="84" t="s">
        <v>109</v>
      </c>
      <c r="AZ32" s="85">
        <f>+BB23</f>
        <v>0</v>
      </c>
      <c r="BA32" s="94"/>
      <c r="BB32" s="83" t="s">
        <v>414</v>
      </c>
      <c r="BC32" s="83">
        <f>+AX21</f>
        <v>512</v>
      </c>
      <c r="BD32" s="93"/>
      <c r="BE32" s="84" t="s">
        <v>109</v>
      </c>
      <c r="BF32" s="85">
        <f>+BH23</f>
        <v>0</v>
      </c>
      <c r="BG32" s="94"/>
      <c r="BH32" s="83" t="s">
        <v>414</v>
      </c>
      <c r="BI32" s="83">
        <f>+BD21+(($A$32-BI21)*((BD22-BD21)/(BI22-BI21)))</f>
        <v>707.19999999999857</v>
      </c>
    </row>
    <row r="33" spans="5:61" x14ac:dyDescent="0.25">
      <c r="E33" s="94"/>
      <c r="F33" s="91" t="s">
        <v>415</v>
      </c>
      <c r="G33" s="92"/>
      <c r="K33" s="94"/>
      <c r="L33" s="91" t="s">
        <v>415</v>
      </c>
      <c r="M33" s="92"/>
      <c r="Q33" s="94"/>
      <c r="R33" s="91" t="s">
        <v>415</v>
      </c>
      <c r="S33" s="92"/>
      <c r="W33" s="94"/>
      <c r="X33" s="91" t="s">
        <v>415</v>
      </c>
      <c r="Y33" s="92"/>
      <c r="AC33" s="94"/>
      <c r="AD33" s="91" t="s">
        <v>415</v>
      </c>
      <c r="AE33" s="92"/>
      <c r="AF33" s="40"/>
      <c r="AG33" s="40"/>
      <c r="AH33" s="40"/>
      <c r="AI33" s="94"/>
      <c r="AJ33" s="91" t="s">
        <v>415</v>
      </c>
      <c r="AK33" s="92"/>
      <c r="AL33" s="40"/>
      <c r="AM33" s="40"/>
      <c r="AN33" s="40"/>
      <c r="AO33" s="94"/>
      <c r="AP33" s="91" t="s">
        <v>415</v>
      </c>
      <c r="AQ33" s="92"/>
      <c r="AU33" s="94"/>
      <c r="AV33" s="91" t="s">
        <v>415</v>
      </c>
      <c r="AW33" s="92"/>
      <c r="BA33" s="94"/>
      <c r="BB33" s="91" t="s">
        <v>415</v>
      </c>
      <c r="BC33" s="92"/>
      <c r="BG33" s="94"/>
      <c r="BH33" s="91" t="s">
        <v>415</v>
      </c>
      <c r="BI33" s="92"/>
    </row>
    <row r="34" spans="5:61" x14ac:dyDescent="0.25">
      <c r="E34" s="94"/>
      <c r="AC34" s="40"/>
      <c r="AD34" s="40"/>
      <c r="AE34" s="40"/>
      <c r="AF34" s="40"/>
      <c r="AG34" s="40"/>
      <c r="AH34" s="40"/>
      <c r="AI34" s="40"/>
      <c r="AJ34" s="40"/>
      <c r="AK34" s="87"/>
      <c r="AL34" s="40"/>
      <c r="AM34" s="40"/>
      <c r="AN34" s="40"/>
    </row>
    <row r="35" spans="5:61" x14ac:dyDescent="0.25">
      <c r="I35" s="41"/>
      <c r="AC35" s="40"/>
      <c r="AD35" s="40"/>
      <c r="AE35" s="40"/>
      <c r="AF35" s="40"/>
      <c r="AG35" s="40"/>
      <c r="AH35" s="40"/>
      <c r="AI35" s="40"/>
      <c r="AJ35" s="40"/>
      <c r="AK35" s="87"/>
      <c r="AL35" s="40"/>
      <c r="AM35" s="40"/>
      <c r="AN35" s="40"/>
    </row>
    <row r="36" spans="5:61" x14ac:dyDescent="0.25">
      <c r="I36" s="41"/>
      <c r="AC36" s="40"/>
      <c r="AD36" s="40"/>
      <c r="AE36" s="40"/>
      <c r="AF36" s="40"/>
      <c r="AG36" s="40"/>
      <c r="AH36" s="40"/>
      <c r="AI36" s="40"/>
      <c r="AJ36" s="40"/>
      <c r="AK36" s="87"/>
      <c r="AL36" s="40"/>
      <c r="AM36" s="40"/>
      <c r="AN36" s="40"/>
    </row>
    <row r="37" spans="5:61" x14ac:dyDescent="0.25">
      <c r="I37" s="41"/>
      <c r="AC37" s="40"/>
      <c r="AD37" s="40"/>
      <c r="AE37" s="40"/>
      <c r="AF37" s="40"/>
      <c r="AG37" s="40"/>
      <c r="AH37" s="40"/>
      <c r="AI37" s="40"/>
      <c r="AJ37" s="40"/>
      <c r="AK37" s="87"/>
      <c r="AL37" s="40"/>
      <c r="AM37" s="40"/>
      <c r="AN37" s="40"/>
    </row>
    <row r="38" spans="5:61" x14ac:dyDescent="0.25">
      <c r="I38" s="41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</row>
    <row r="39" spans="5:61" x14ac:dyDescent="0.25">
      <c r="I39" s="41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5:61" x14ac:dyDescent="0.25">
      <c r="I40" s="41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</row>
    <row r="41" spans="5:61" x14ac:dyDescent="0.25">
      <c r="I41" s="41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</row>
    <row r="42" spans="5:61" x14ac:dyDescent="0.25">
      <c r="I42" s="41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</row>
    <row r="43" spans="5:61" x14ac:dyDescent="0.25">
      <c r="I43" s="41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5:61" x14ac:dyDescent="0.25">
      <c r="I44" s="41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</row>
    <row r="45" spans="5:61" x14ac:dyDescent="0.25">
      <c r="I45" s="41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5:61" x14ac:dyDescent="0.25">
      <c r="I46" s="41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5:61" x14ac:dyDescent="0.25">
      <c r="I47" s="41"/>
    </row>
    <row r="48" spans="5:61" x14ac:dyDescent="0.25">
      <c r="I48" s="41"/>
    </row>
    <row r="49" spans="9:9" x14ac:dyDescent="0.25">
      <c r="I49" s="41"/>
    </row>
    <row r="50" spans="9:9" x14ac:dyDescent="0.25">
      <c r="I50" s="41"/>
    </row>
    <row r="51" spans="9:9" x14ac:dyDescent="0.25">
      <c r="I51" s="41"/>
    </row>
    <row r="52" spans="9:9" x14ac:dyDescent="0.25">
      <c r="I52" s="41"/>
    </row>
    <row r="53" spans="9:9" x14ac:dyDescent="0.25">
      <c r="I53" s="41"/>
    </row>
  </sheetData>
  <mergeCells count="28">
    <mergeCell ref="AX27:AX32"/>
    <mergeCell ref="E25:E26"/>
    <mergeCell ref="K26:K33"/>
    <mergeCell ref="Q26:Q33"/>
    <mergeCell ref="W26:W33"/>
    <mergeCell ref="AC26:AC33"/>
    <mergeCell ref="AI26:AI33"/>
    <mergeCell ref="E27:E32"/>
    <mergeCell ref="Z27:Z32"/>
    <mergeCell ref="AF27:AF32"/>
    <mergeCell ref="AL27:AL32"/>
    <mergeCell ref="AR27:AR32"/>
    <mergeCell ref="BB33:BC33"/>
    <mergeCell ref="BH33:BI33"/>
    <mergeCell ref="BD27:BD32"/>
    <mergeCell ref="E33:E34"/>
    <mergeCell ref="F33:G33"/>
    <mergeCell ref="L33:M33"/>
    <mergeCell ref="R33:S33"/>
    <mergeCell ref="X33:Y33"/>
    <mergeCell ref="AD33:AE33"/>
    <mergeCell ref="AJ33:AK33"/>
    <mergeCell ref="AP33:AQ33"/>
    <mergeCell ref="AV33:AW33"/>
    <mergeCell ref="AO26:AO33"/>
    <mergeCell ref="AU26:AU33"/>
    <mergeCell ref="BA26:BA33"/>
    <mergeCell ref="BG26:BG33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Complete Data Set</vt:lpstr>
      <vt:lpstr>Pebble Count</vt:lpstr>
    </vt:vector>
  </TitlesOfParts>
  <Company>Inter-Fluve,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Graca</dc:creator>
  <cp:lastModifiedBy>Gardner</cp:lastModifiedBy>
  <dcterms:created xsi:type="dcterms:W3CDTF">2015-02-04T16:43:45Z</dcterms:created>
  <dcterms:modified xsi:type="dcterms:W3CDTF">2015-02-19T23:07:55Z</dcterms:modified>
</cp:coreProperties>
</file>