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25" yWindow="0" windowWidth="26205" windowHeight="16440" tabRatio="500" activeTab="1"/>
  </bookViews>
  <sheets>
    <sheet name="Summary" sheetId="1" r:id="rId1"/>
    <sheet name="Complete Data Set" sheetId="5" r:id="rId2"/>
    <sheet name="Pebble Counts" sheetId="2" r:id="rId3"/>
    <sheet name="Special Cases" sheetId="4" r:id="rId4"/>
  </sheets>
  <externalReferences>
    <externalReference r:id="rId5"/>
  </externalReferenc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V255" i="5" l="1"/>
  <c r="V254" i="5"/>
  <c r="V253" i="5"/>
  <c r="V252" i="5"/>
  <c r="V251" i="5"/>
  <c r="V249" i="5"/>
  <c r="V248" i="5"/>
  <c r="V247" i="5"/>
  <c r="V246" i="5"/>
  <c r="V245" i="5"/>
  <c r="V244" i="5"/>
  <c r="V243" i="5"/>
  <c r="V242" i="5"/>
  <c r="V241" i="5"/>
  <c r="V240" i="5"/>
  <c r="V239" i="5"/>
  <c r="V238" i="5"/>
  <c r="V237" i="5"/>
  <c r="V236" i="5"/>
  <c r="V235" i="5"/>
  <c r="V234" i="5"/>
  <c r="V233" i="5"/>
  <c r="V232" i="5"/>
  <c r="V231" i="5"/>
  <c r="V230" i="5"/>
  <c r="V229" i="5"/>
  <c r="V228" i="5"/>
  <c r="V227" i="5"/>
  <c r="V226" i="5"/>
  <c r="V225" i="5"/>
  <c r="V224" i="5"/>
  <c r="V223" i="5"/>
  <c r="V222" i="5"/>
  <c r="V221" i="5"/>
  <c r="V220" i="5"/>
  <c r="V219" i="5"/>
  <c r="V218" i="5"/>
  <c r="V217" i="5"/>
  <c r="V216" i="5"/>
  <c r="V215" i="5"/>
  <c r="V214" i="5"/>
  <c r="V213" i="5"/>
  <c r="V212" i="5"/>
  <c r="V211" i="5"/>
  <c r="V210" i="5"/>
  <c r="V209" i="5"/>
  <c r="V208" i="5"/>
  <c r="V207" i="5"/>
  <c r="V205" i="5"/>
  <c r="V204" i="5"/>
  <c r="V203" i="5"/>
  <c r="V202" i="5"/>
  <c r="V201" i="5"/>
  <c r="V200" i="5"/>
  <c r="V199" i="5"/>
  <c r="V198" i="5"/>
  <c r="V197" i="5"/>
  <c r="V195" i="5"/>
  <c r="V194" i="5"/>
  <c r="V193" i="5"/>
  <c r="V192" i="5"/>
  <c r="V189" i="5"/>
  <c r="V188" i="5"/>
  <c r="V187" i="5"/>
  <c r="V186" i="5"/>
  <c r="V185" i="5"/>
  <c r="V184" i="5"/>
  <c r="V183" i="5"/>
  <c r="V182" i="5"/>
  <c r="V181" i="5"/>
  <c r="V180" i="5"/>
  <c r="V179" i="5"/>
  <c r="V178" i="5"/>
  <c r="V176" i="5"/>
  <c r="V175" i="5"/>
  <c r="V174" i="5"/>
  <c r="V171" i="5"/>
  <c r="V170" i="5"/>
  <c r="V169" i="5"/>
  <c r="V168" i="5"/>
  <c r="V167" i="5"/>
  <c r="V166" i="5"/>
  <c r="V165" i="5"/>
  <c r="V164" i="5"/>
  <c r="V162" i="5"/>
  <c r="V161" i="5"/>
  <c r="V160" i="5"/>
  <c r="V159" i="5"/>
  <c r="V158" i="5"/>
  <c r="V157" i="5"/>
  <c r="V156" i="5"/>
  <c r="V155" i="5"/>
  <c r="V154" i="5"/>
  <c r="V153" i="5"/>
  <c r="V152" i="5"/>
  <c r="V151" i="5"/>
  <c r="V150" i="5"/>
  <c r="V149" i="5"/>
  <c r="V147" i="5"/>
  <c r="V146" i="5"/>
  <c r="V145" i="5"/>
  <c r="V144" i="5"/>
  <c r="V143" i="5"/>
  <c r="V142" i="5"/>
  <c r="V141" i="5"/>
  <c r="V140" i="5"/>
  <c r="V139" i="5"/>
  <c r="V138" i="5"/>
  <c r="V137" i="5"/>
  <c r="V136" i="5"/>
  <c r="V135" i="5"/>
  <c r="V134" i="5"/>
  <c r="V133" i="5"/>
  <c r="V132" i="5"/>
  <c r="V131" i="5"/>
  <c r="V130" i="5"/>
  <c r="V129" i="5"/>
  <c r="V128" i="5"/>
  <c r="V127" i="5"/>
  <c r="V126" i="5"/>
  <c r="V125" i="5"/>
  <c r="V124" i="5"/>
  <c r="V123" i="5"/>
  <c r="V122" i="5"/>
  <c r="V121" i="5"/>
  <c r="V120" i="5"/>
  <c r="V119" i="5"/>
  <c r="V116" i="5"/>
  <c r="V115" i="5"/>
  <c r="V114" i="5"/>
  <c r="V113" i="5"/>
  <c r="V112" i="5"/>
  <c r="V111" i="5"/>
  <c r="V110" i="5"/>
  <c r="V109" i="5"/>
  <c r="V108" i="5"/>
  <c r="V107" i="5"/>
  <c r="V106" i="5"/>
  <c r="V104" i="5"/>
  <c r="V103" i="5"/>
  <c r="V102" i="5"/>
  <c r="V101" i="5"/>
  <c r="V100" i="5"/>
  <c r="V99" i="5"/>
  <c r="V98" i="5"/>
  <c r="V97" i="5"/>
  <c r="V96" i="5"/>
  <c r="V95" i="5"/>
  <c r="V94" i="5"/>
  <c r="V93" i="5"/>
  <c r="V92" i="5"/>
  <c r="V90" i="5"/>
  <c r="V89" i="5"/>
  <c r="V88" i="5"/>
  <c r="V87" i="5"/>
  <c r="V86" i="5"/>
  <c r="V85" i="5"/>
  <c r="V84" i="5"/>
  <c r="V83" i="5"/>
  <c r="V82" i="5"/>
  <c r="V81" i="5"/>
  <c r="V80" i="5"/>
  <c r="V79" i="5"/>
  <c r="V78" i="5"/>
  <c r="V77" i="5"/>
  <c r="V76" i="5"/>
  <c r="V75" i="5"/>
  <c r="V74" i="5"/>
  <c r="V73" i="5"/>
  <c r="V72" i="5"/>
  <c r="V70" i="5"/>
  <c r="V69" i="5"/>
  <c r="V68" i="5"/>
  <c r="V67" i="5"/>
  <c r="V66" i="5"/>
  <c r="V65" i="5"/>
  <c r="V64" i="5"/>
  <c r="V63" i="5"/>
  <c r="V62" i="5"/>
  <c r="V61" i="5"/>
  <c r="V60" i="5"/>
  <c r="V59" i="5"/>
  <c r="V58" i="5"/>
  <c r="V57" i="5"/>
  <c r="V56" i="5"/>
  <c r="V55" i="5"/>
  <c r="V54" i="5"/>
  <c r="V53" i="5"/>
  <c r="V52" i="5"/>
  <c r="V51" i="5"/>
  <c r="V50" i="5"/>
  <c r="V49" i="5"/>
  <c r="V48" i="5"/>
  <c r="V47" i="5"/>
  <c r="V46" i="5"/>
  <c r="V45" i="5"/>
  <c r="V44"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 r="V4" i="5"/>
  <c r="V3" i="5"/>
  <c r="BS25" i="2"/>
  <c r="BT6" i="2"/>
  <c r="BT7" i="2"/>
  <c r="BT8" i="2"/>
  <c r="BT9" i="2"/>
  <c r="BT10" i="2"/>
  <c r="BT11" i="2"/>
  <c r="BT12" i="2"/>
  <c r="BT13" i="2"/>
  <c r="BT14" i="2"/>
  <c r="BT15" i="2"/>
  <c r="BT16" i="2"/>
  <c r="BT17" i="2"/>
  <c r="BT18" i="2"/>
  <c r="BT19" i="2"/>
  <c r="BU19" i="2"/>
  <c r="BU18" i="2"/>
  <c r="BU33" i="2"/>
  <c r="BT23" i="2"/>
  <c r="BR33" i="2"/>
  <c r="BM25" i="2"/>
  <c r="BN6" i="2"/>
  <c r="BN7" i="2"/>
  <c r="BN8" i="2"/>
  <c r="BN9" i="2"/>
  <c r="BN10" i="2"/>
  <c r="BN11" i="2"/>
  <c r="BN12" i="2"/>
  <c r="BN13" i="2"/>
  <c r="BN14" i="2"/>
  <c r="BN15" i="2"/>
  <c r="BN16" i="2"/>
  <c r="BN17" i="2"/>
  <c r="BN18" i="2"/>
  <c r="BO18" i="2"/>
  <c r="BO17" i="2"/>
  <c r="BO33" i="2"/>
  <c r="BN23" i="2"/>
  <c r="BL33" i="2"/>
  <c r="BG25" i="2"/>
  <c r="BH6" i="2"/>
  <c r="BH7" i="2"/>
  <c r="BH8" i="2"/>
  <c r="BH9" i="2"/>
  <c r="BH10" i="2"/>
  <c r="BH11" i="2"/>
  <c r="BH12" i="2"/>
  <c r="BH13" i="2"/>
  <c r="BH14" i="2"/>
  <c r="BH15" i="2"/>
  <c r="BH16" i="2"/>
  <c r="BH17" i="2"/>
  <c r="BH18" i="2"/>
  <c r="BI18" i="2"/>
  <c r="BI17" i="2"/>
  <c r="BI33" i="2"/>
  <c r="BH23" i="2"/>
  <c r="BF33" i="2"/>
  <c r="BA25" i="2"/>
  <c r="BB6" i="2"/>
  <c r="BB7" i="2"/>
  <c r="BB8" i="2"/>
  <c r="BB9" i="2"/>
  <c r="BB10" i="2"/>
  <c r="BB11" i="2"/>
  <c r="BB12" i="2"/>
  <c r="BB13" i="2"/>
  <c r="BB14" i="2"/>
  <c r="BB15" i="2"/>
  <c r="BB16" i="2"/>
  <c r="BB17" i="2"/>
  <c r="BB18" i="2"/>
  <c r="BB19" i="2"/>
  <c r="BC19" i="2"/>
  <c r="BC18" i="2"/>
  <c r="BC33" i="2"/>
  <c r="BB23" i="2"/>
  <c r="AZ33" i="2"/>
  <c r="AU25" i="2"/>
  <c r="AV6" i="2"/>
  <c r="AV7" i="2"/>
  <c r="AV8" i="2"/>
  <c r="AV9" i="2"/>
  <c r="AV10" i="2"/>
  <c r="AV11" i="2"/>
  <c r="AV12" i="2"/>
  <c r="AV13" i="2"/>
  <c r="AV14" i="2"/>
  <c r="AV15" i="2"/>
  <c r="AV16" i="2"/>
  <c r="AV17" i="2"/>
  <c r="AV18" i="2"/>
  <c r="AV19" i="2"/>
  <c r="AW19" i="2"/>
  <c r="AW18" i="2"/>
  <c r="AW33" i="2"/>
  <c r="AV23" i="2"/>
  <c r="AT33" i="2"/>
  <c r="AO25" i="2"/>
  <c r="AP6" i="2"/>
  <c r="AP7" i="2"/>
  <c r="AP8" i="2"/>
  <c r="AP9" i="2"/>
  <c r="AP10" i="2"/>
  <c r="AP11" i="2"/>
  <c r="AP12" i="2"/>
  <c r="AP13" i="2"/>
  <c r="AP14" i="2"/>
  <c r="AP15" i="2"/>
  <c r="AP16" i="2"/>
  <c r="AP17" i="2"/>
  <c r="AP18" i="2"/>
  <c r="AP19" i="2"/>
  <c r="AP20" i="2"/>
  <c r="AP21" i="2"/>
  <c r="AQ21" i="2"/>
  <c r="AQ20" i="2"/>
  <c r="AQ33" i="2"/>
  <c r="AP23" i="2"/>
  <c r="AN33" i="2"/>
  <c r="AI25" i="2"/>
  <c r="AJ6" i="2"/>
  <c r="AJ7" i="2"/>
  <c r="AJ8" i="2"/>
  <c r="AJ9" i="2"/>
  <c r="AJ10" i="2"/>
  <c r="AJ11" i="2"/>
  <c r="AJ12" i="2"/>
  <c r="AJ13" i="2"/>
  <c r="AJ14" i="2"/>
  <c r="AJ15" i="2"/>
  <c r="AJ16" i="2"/>
  <c r="AJ17" i="2"/>
  <c r="AJ18" i="2"/>
  <c r="AJ19" i="2"/>
  <c r="AJ20" i="2"/>
  <c r="AK20" i="2"/>
  <c r="AK19" i="2"/>
  <c r="AK33" i="2"/>
  <c r="AJ23" i="2"/>
  <c r="AH33" i="2"/>
  <c r="AC25" i="2"/>
  <c r="AD6" i="2"/>
  <c r="AD7" i="2"/>
  <c r="AD8" i="2"/>
  <c r="AD9" i="2"/>
  <c r="AD10" i="2"/>
  <c r="AD11" i="2"/>
  <c r="AD12" i="2"/>
  <c r="AD13" i="2"/>
  <c r="AD14" i="2"/>
  <c r="AD15" i="2"/>
  <c r="AD16" i="2"/>
  <c r="AD17" i="2"/>
  <c r="AD18" i="2"/>
  <c r="AE18" i="2"/>
  <c r="AE17" i="2"/>
  <c r="AE33" i="2"/>
  <c r="AD23" i="2"/>
  <c r="AB33" i="2"/>
  <c r="W25" i="2"/>
  <c r="X6" i="2"/>
  <c r="X7" i="2"/>
  <c r="X8" i="2"/>
  <c r="X9" i="2"/>
  <c r="X10" i="2"/>
  <c r="X11" i="2"/>
  <c r="X12" i="2"/>
  <c r="X13" i="2"/>
  <c r="X14" i="2"/>
  <c r="X15" i="2"/>
  <c r="X16" i="2"/>
  <c r="X17" i="2"/>
  <c r="X18" i="2"/>
  <c r="X19" i="2"/>
  <c r="X20" i="2"/>
  <c r="X21" i="2"/>
  <c r="Y21" i="2"/>
  <c r="Y20" i="2"/>
  <c r="Y33" i="2"/>
  <c r="X23" i="2"/>
  <c r="V33" i="2"/>
  <c r="Q25" i="2"/>
  <c r="R6" i="2"/>
  <c r="R7" i="2"/>
  <c r="R8" i="2"/>
  <c r="R9" i="2"/>
  <c r="R10" i="2"/>
  <c r="R11" i="2"/>
  <c r="R12" i="2"/>
  <c r="R13" i="2"/>
  <c r="R14" i="2"/>
  <c r="R15" i="2"/>
  <c r="R16" i="2"/>
  <c r="R17" i="2"/>
  <c r="R18" i="2"/>
  <c r="R19" i="2"/>
  <c r="R20" i="2"/>
  <c r="S20" i="2"/>
  <c r="S19" i="2"/>
  <c r="S33" i="2"/>
  <c r="R23" i="2"/>
  <c r="P33" i="2"/>
  <c r="K25" i="2"/>
  <c r="L6" i="2"/>
  <c r="L7" i="2"/>
  <c r="L8" i="2"/>
  <c r="L9" i="2"/>
  <c r="L10" i="2"/>
  <c r="L11" i="2"/>
  <c r="L12" i="2"/>
  <c r="L13" i="2"/>
  <c r="L14" i="2"/>
  <c r="L15" i="2"/>
  <c r="L16" i="2"/>
  <c r="L17" i="2"/>
  <c r="L18" i="2"/>
  <c r="L19" i="2"/>
  <c r="L20" i="2"/>
  <c r="L21" i="2"/>
  <c r="L22" i="2"/>
  <c r="M22" i="2"/>
  <c r="M21" i="2"/>
  <c r="M33" i="2"/>
  <c r="L23" i="2"/>
  <c r="J33" i="2"/>
  <c r="E25" i="2"/>
  <c r="F6" i="2"/>
  <c r="F7" i="2"/>
  <c r="F8" i="2"/>
  <c r="F9" i="2"/>
  <c r="F10" i="2"/>
  <c r="F11" i="2"/>
  <c r="F12" i="2"/>
  <c r="F13" i="2"/>
  <c r="F14" i="2"/>
  <c r="F15" i="2"/>
  <c r="F16" i="2"/>
  <c r="F17" i="2"/>
  <c r="F18" i="2"/>
  <c r="F19" i="2"/>
  <c r="F20" i="2"/>
  <c r="F21" i="2"/>
  <c r="G21" i="2"/>
  <c r="G20" i="2"/>
  <c r="G33" i="2"/>
  <c r="F23" i="2"/>
  <c r="D33" i="2"/>
  <c r="BU17" i="2"/>
  <c r="BU32" i="2"/>
  <c r="BT20" i="2"/>
  <c r="BT21" i="2"/>
  <c r="BT22" i="2"/>
  <c r="BR32" i="2"/>
  <c r="BO32" i="2"/>
  <c r="BN20" i="2"/>
  <c r="BN21" i="2"/>
  <c r="BN22" i="2"/>
  <c r="BL32" i="2"/>
  <c r="BI32" i="2"/>
  <c r="BH20" i="2"/>
  <c r="BH21" i="2"/>
  <c r="BH22" i="2"/>
  <c r="BF32" i="2"/>
  <c r="BC17" i="2"/>
  <c r="BC16" i="2"/>
  <c r="BC32" i="2"/>
  <c r="BB20" i="2"/>
  <c r="BB21" i="2"/>
  <c r="BB22" i="2"/>
  <c r="AZ32" i="2"/>
  <c r="AW17" i="2"/>
  <c r="AW32" i="2"/>
  <c r="AV20" i="2"/>
  <c r="AV21" i="2"/>
  <c r="AV22" i="2"/>
  <c r="AT32" i="2"/>
  <c r="AQ19" i="2"/>
  <c r="AQ18" i="2"/>
  <c r="AQ32" i="2"/>
  <c r="AP22" i="2"/>
  <c r="AN32" i="2"/>
  <c r="AK18" i="2"/>
  <c r="AK32" i="2"/>
  <c r="AJ21" i="2"/>
  <c r="AJ22" i="2"/>
  <c r="AH32" i="2"/>
  <c r="AE32" i="2"/>
  <c r="AD20" i="2"/>
  <c r="AD21" i="2"/>
  <c r="AD22" i="2"/>
  <c r="AB32" i="2"/>
  <c r="Y19" i="2"/>
  <c r="Y32" i="2"/>
  <c r="X22" i="2"/>
  <c r="V32" i="2"/>
  <c r="S18" i="2"/>
  <c r="S32" i="2"/>
  <c r="R21" i="2"/>
  <c r="R22" i="2"/>
  <c r="P32" i="2"/>
  <c r="M20" i="2"/>
  <c r="M32" i="2"/>
  <c r="J32" i="2"/>
  <c r="G18" i="2"/>
  <c r="G17" i="2"/>
  <c r="G32" i="2"/>
  <c r="F22" i="2"/>
  <c r="D32" i="2"/>
  <c r="BU16" i="2"/>
  <c r="BU15" i="2"/>
  <c r="BU31" i="2"/>
  <c r="BR31" i="2"/>
  <c r="BO31" i="2"/>
  <c r="BN19" i="2"/>
  <c r="BL31" i="2"/>
  <c r="BI16" i="2"/>
  <c r="BI15" i="2"/>
  <c r="BI31" i="2"/>
  <c r="BH19" i="2"/>
  <c r="BF31" i="2"/>
  <c r="BC15" i="2"/>
  <c r="BC31" i="2"/>
  <c r="AZ31" i="2"/>
  <c r="AW15" i="2"/>
  <c r="AW14" i="2"/>
  <c r="AW31" i="2"/>
  <c r="AT31" i="2"/>
  <c r="AQ16" i="2"/>
  <c r="AQ15" i="2"/>
  <c r="AQ31" i="2"/>
  <c r="AN31" i="2"/>
  <c r="AK15" i="2"/>
  <c r="AK14" i="2"/>
  <c r="AK31" i="2"/>
  <c r="AH31" i="2"/>
  <c r="AE16" i="2"/>
  <c r="AE15" i="2"/>
  <c r="AE31" i="2"/>
  <c r="AD19" i="2"/>
  <c r="AB31" i="2"/>
  <c r="Y16" i="2"/>
  <c r="Y15" i="2"/>
  <c r="Y31" i="2"/>
  <c r="V31" i="2"/>
  <c r="S16" i="2"/>
  <c r="S15" i="2"/>
  <c r="S31" i="2"/>
  <c r="P31" i="2"/>
  <c r="M17" i="2"/>
  <c r="M16" i="2"/>
  <c r="M31" i="2"/>
  <c r="J31" i="2"/>
  <c r="G16" i="2"/>
  <c r="G31" i="2"/>
  <c r="D31" i="2"/>
  <c r="BU14" i="2"/>
  <c r="BU13" i="2"/>
  <c r="BU30" i="2"/>
  <c r="BR30" i="2"/>
  <c r="BO11" i="2"/>
  <c r="BO10" i="2"/>
  <c r="BO30" i="2"/>
  <c r="BL30" i="2"/>
  <c r="BI10" i="2"/>
  <c r="BI9" i="2"/>
  <c r="BI30" i="2"/>
  <c r="BF30" i="2"/>
  <c r="BC14" i="2"/>
  <c r="BC13" i="2"/>
  <c r="BC30" i="2"/>
  <c r="AZ30" i="2"/>
  <c r="AW11" i="2"/>
  <c r="AW10" i="2"/>
  <c r="AW30" i="2"/>
  <c r="AT30" i="2"/>
  <c r="AQ12" i="2"/>
  <c r="AQ11" i="2"/>
  <c r="AQ30" i="2"/>
  <c r="AN30" i="2"/>
  <c r="AK13" i="2"/>
  <c r="AK30" i="2"/>
  <c r="AH30" i="2"/>
  <c r="AE13" i="2"/>
  <c r="AE12" i="2"/>
  <c r="AE30" i="2"/>
  <c r="AB30" i="2"/>
  <c r="Y11" i="2"/>
  <c r="Y10" i="2"/>
  <c r="Y30" i="2"/>
  <c r="V30" i="2"/>
  <c r="S9" i="2"/>
  <c r="S8" i="2"/>
  <c r="S30" i="2"/>
  <c r="P30" i="2"/>
  <c r="M9" i="2"/>
  <c r="M8" i="2"/>
  <c r="M30" i="2"/>
  <c r="J30" i="2"/>
  <c r="G13" i="2"/>
  <c r="G12" i="2"/>
  <c r="G30" i="2"/>
  <c r="D30" i="2"/>
  <c r="BU10" i="2"/>
  <c r="BU9" i="2"/>
  <c r="BU29" i="2"/>
  <c r="BR29" i="2"/>
  <c r="BL29" i="2"/>
  <c r="BF29" i="2"/>
  <c r="AZ29" i="2"/>
  <c r="AT29" i="2"/>
  <c r="AN29" i="2"/>
  <c r="AH29" i="2"/>
  <c r="AB29" i="2"/>
  <c r="V29" i="2"/>
  <c r="P29" i="2"/>
  <c r="J29" i="2"/>
  <c r="D29" i="2"/>
  <c r="BT25" i="2"/>
  <c r="BN25" i="2"/>
  <c r="BH25" i="2"/>
  <c r="BB25" i="2"/>
  <c r="AV25" i="2"/>
  <c r="AP25" i="2"/>
  <c r="AJ25" i="2"/>
  <c r="AD25" i="2"/>
  <c r="X25" i="2"/>
  <c r="R25" i="2"/>
  <c r="L25" i="2"/>
  <c r="F25" i="2"/>
  <c r="L24" i="2"/>
  <c r="M24" i="2"/>
  <c r="BU23" i="2"/>
  <c r="BO23" i="2"/>
  <c r="BI23" i="2"/>
  <c r="BC23" i="2"/>
  <c r="AW23" i="2"/>
  <c r="AQ23" i="2"/>
  <c r="AK23" i="2"/>
  <c r="AE23" i="2"/>
  <c r="Y23" i="2"/>
  <c r="S23" i="2"/>
  <c r="M23" i="2"/>
  <c r="G23" i="2"/>
  <c r="BU22" i="2"/>
  <c r="BO22" i="2"/>
  <c r="BI22" i="2"/>
  <c r="BC22" i="2"/>
  <c r="AW22" i="2"/>
  <c r="AQ22" i="2"/>
  <c r="AK22" i="2"/>
  <c r="AE22" i="2"/>
  <c r="Y22" i="2"/>
  <c r="S22" i="2"/>
  <c r="G22" i="2"/>
  <c r="BU21" i="2"/>
  <c r="BO21" i="2"/>
  <c r="BI21" i="2"/>
  <c r="BC21" i="2"/>
  <c r="AW21" i="2"/>
  <c r="AK21" i="2"/>
  <c r="AE21" i="2"/>
  <c r="S21" i="2"/>
  <c r="BU20" i="2"/>
  <c r="BO20" i="2"/>
  <c r="BI20" i="2"/>
  <c r="BC20" i="2"/>
  <c r="AW20" i="2"/>
  <c r="AE20" i="2"/>
  <c r="BO19" i="2"/>
  <c r="BI19" i="2"/>
  <c r="AE19" i="2"/>
  <c r="M19" i="2"/>
  <c r="G19" i="2"/>
  <c r="Y18" i="2"/>
  <c r="M18" i="2"/>
  <c r="AQ17" i="2"/>
  <c r="AK17" i="2"/>
  <c r="Y17" i="2"/>
  <c r="S17" i="2"/>
  <c r="BO16" i="2"/>
  <c r="AW16" i="2"/>
  <c r="AK16" i="2"/>
  <c r="BO15" i="2"/>
  <c r="M15" i="2"/>
  <c r="G15" i="2"/>
  <c r="BO14" i="2"/>
  <c r="BI14" i="2"/>
  <c r="AQ14" i="2"/>
  <c r="AE14" i="2"/>
  <c r="Y14" i="2"/>
  <c r="S14" i="2"/>
  <c r="M14" i="2"/>
  <c r="G14" i="2"/>
  <c r="BO13" i="2"/>
  <c r="BI13" i="2"/>
  <c r="AW13" i="2"/>
  <c r="AQ13" i="2"/>
  <c r="Y13" i="2"/>
  <c r="S13" i="2"/>
  <c r="M13" i="2"/>
  <c r="BU12" i="2"/>
  <c r="BO12" i="2"/>
  <c r="BI12" i="2"/>
  <c r="BC12" i="2"/>
  <c r="AW12" i="2"/>
  <c r="AK12" i="2"/>
  <c r="Y12" i="2"/>
  <c r="S12" i="2"/>
  <c r="M12" i="2"/>
  <c r="BU11" i="2"/>
  <c r="BI11" i="2"/>
  <c r="BC11" i="2"/>
  <c r="AK11" i="2"/>
  <c r="AE11" i="2"/>
  <c r="S11" i="2"/>
  <c r="M11" i="2"/>
  <c r="G11" i="2"/>
  <c r="BC10" i="2"/>
  <c r="AQ10" i="2"/>
  <c r="AK10" i="2"/>
  <c r="AE10" i="2"/>
  <c r="S10" i="2"/>
  <c r="M10" i="2"/>
  <c r="G10" i="2"/>
  <c r="BO9" i="2"/>
  <c r="BC9" i="2"/>
  <c r="AW9" i="2"/>
  <c r="AQ9" i="2"/>
  <c r="AK9" i="2"/>
  <c r="AE9" i="2"/>
  <c r="Y9" i="2"/>
  <c r="G9" i="2"/>
  <c r="BU8" i="2"/>
  <c r="BO8" i="2"/>
  <c r="BI8" i="2"/>
  <c r="BC8" i="2"/>
  <c r="AW8" i="2"/>
  <c r="AQ8" i="2"/>
  <c r="AK8" i="2"/>
  <c r="AE8" i="2"/>
  <c r="Y8" i="2"/>
  <c r="G8" i="2"/>
  <c r="BU7" i="2"/>
  <c r="BO7" i="2"/>
  <c r="BI7" i="2"/>
  <c r="BC7" i="2"/>
  <c r="AW7" i="2"/>
  <c r="AQ7" i="2"/>
  <c r="AK7" i="2"/>
  <c r="AE7" i="2"/>
  <c r="Y7" i="2"/>
  <c r="S7" i="2"/>
  <c r="M7" i="2"/>
  <c r="G7" i="2"/>
  <c r="BU6" i="2"/>
  <c r="BO6" i="2"/>
  <c r="BI6" i="2"/>
  <c r="BC6" i="2"/>
  <c r="AW6" i="2"/>
  <c r="AQ6" i="2"/>
  <c r="AK6" i="2"/>
  <c r="AE6" i="2"/>
  <c r="Y6" i="2"/>
  <c r="S6" i="2"/>
  <c r="M6" i="2"/>
  <c r="G6" i="2"/>
</calcChain>
</file>

<file path=xl/comments1.xml><?xml version="1.0" encoding="utf-8"?>
<comments xmlns="http://schemas.openxmlformats.org/spreadsheetml/2006/main">
  <authors>
    <author>Jonathan Graca</author>
  </authors>
  <commentList>
    <comment ref="D2" authorId="0">
      <text>
        <r>
          <rPr>
            <b/>
            <sz val="14"/>
            <color indexed="81"/>
            <rFont val="Calibri"/>
          </rPr>
          <t>Jonathan Graca:</t>
        </r>
        <r>
          <rPr>
            <sz val="14"/>
            <color indexed="81"/>
            <rFont val="Calibri"/>
          </rPr>
          <t xml:space="preserve">
I edited the channel unit numbers in this spreadsheet to comply with the Stream Inventory Handbook. They were incorrectly entered during the actual survey. Instead of continuing channel unit numbers between reaches, they started over every reach. The spreadsheet here is updated with channel unit numbers that are continuous throughout all reaches.</t>
        </r>
      </text>
    </comment>
  </commentList>
</comments>
</file>

<file path=xl/sharedStrings.xml><?xml version="1.0" encoding="utf-8"?>
<sst xmlns="http://schemas.openxmlformats.org/spreadsheetml/2006/main" count="1730" uniqueCount="519">
  <si>
    <t>Reach 1</t>
  </si>
  <si>
    <t>Reach 2</t>
  </si>
  <si>
    <t>Reach 3</t>
  </si>
  <si>
    <t>Reach 4</t>
  </si>
  <si>
    <t>Reach 5</t>
  </si>
  <si>
    <t>Reach 6</t>
  </si>
  <si>
    <t>TOTAL</t>
  </si>
  <si>
    <t>Reach Mileage Boundaries</t>
  </si>
  <si>
    <t>7.8-9.14</t>
  </si>
  <si>
    <t>9.14 – 9.79</t>
  </si>
  <si>
    <t>9.79 – 12.22</t>
  </si>
  <si>
    <t>12.22 – 13.60</t>
  </si>
  <si>
    <t>13.60 – 16.19</t>
  </si>
  <si>
    <t>16.19 – 18.12</t>
  </si>
  <si>
    <t>7.8 – 18.12</t>
  </si>
  <si>
    <t>Wetted Width (ft)</t>
  </si>
  <si>
    <t>All Habitat Types(Main Channel)</t>
  </si>
  <si>
    <t>Mean</t>
  </si>
  <si>
    <t>StDev</t>
  </si>
  <si>
    <t>Pool</t>
  </si>
  <si>
    <t>n=1</t>
  </si>
  <si>
    <t>Glide</t>
  </si>
  <si>
    <t>Riffle</t>
  </si>
  <si>
    <t>Side Channel</t>
  </si>
  <si>
    <t>N/A</t>
  </si>
  <si>
    <t>Water Depth (ft)</t>
  </si>
  <si>
    <t>Pool Maximum Depth</t>
  </si>
  <si>
    <t>Pool Residual Depth</t>
  </si>
  <si>
    <t xml:space="preserve">Mean </t>
  </si>
  <si>
    <t>Glide Maximum Depth</t>
  </si>
  <si>
    <t>Glide Average Depth</t>
  </si>
  <si>
    <t>Riffle Maximum Depth</t>
  </si>
  <si>
    <t>Side Channel Maximum Depth</t>
  </si>
  <si>
    <t>Bankful Characteristics</t>
  </si>
  <si>
    <t>Width (ft)</t>
  </si>
  <si>
    <t>Average Depth (ft)</t>
  </si>
  <si>
    <t>Maximum Depth (ft)</t>
  </si>
  <si>
    <t>Width: Depth Ratio</t>
  </si>
  <si>
    <t>Floodprone Width</t>
  </si>
  <si>
    <t>Habitat Area %</t>
  </si>
  <si>
    <t>Pools</t>
  </si>
  <si>
    <t>Pools Per Mile</t>
  </si>
  <si>
    <t>Residual Depth (% of pools)</t>
  </si>
  <si>
    <t>Pools &lt; 3 ft</t>
  </si>
  <si>
    <t>Pools 3-6 ft</t>
  </si>
  <si>
    <t>Pools 6-9 ft</t>
  </si>
  <si>
    <t>Pools 9-12 ft</t>
  </si>
  <si>
    <t>Riffle: Pool Ratio</t>
  </si>
  <si>
    <t>Riffle &amp; Glide: Pool Ratio</t>
  </si>
  <si>
    <t>Mean Pool Spacing (Bankfull Channel Widths Per Pool)</t>
  </si>
  <si>
    <t>Large Wood</t>
  </si>
  <si>
    <t>Total Number Pieces</t>
  </si>
  <si>
    <t>Total</t>
  </si>
  <si>
    <t>Large (20 in by 35 ft)</t>
  </si>
  <si>
    <t>Medium (12 in by 35 ft)</t>
  </si>
  <si>
    <t>Large and Medium</t>
  </si>
  <si>
    <t>Small (6 in x 20 ft)</t>
  </si>
  <si>
    <t>Number of Pieces/Mile</t>
  </si>
  <si>
    <t>Log Jams</t>
  </si>
  <si>
    <t xml:space="preserve">Total </t>
  </si>
  <si>
    <t>Log Jams Per Mile</t>
  </si>
  <si>
    <t>Bank Erosion</t>
  </si>
  <si>
    <t>Total % Bank Erosion</t>
  </si>
  <si>
    <t>&lt;1%</t>
  </si>
  <si>
    <t>Substrate (ocular estimates)</t>
  </si>
  <si>
    <t>% Sand</t>
  </si>
  <si>
    <t>% Gravel</t>
  </si>
  <si>
    <t>% Cobble</t>
  </si>
  <si>
    <t>% Boulder</t>
  </si>
  <si>
    <t>% Bedrock</t>
  </si>
  <si>
    <t>Fast Water Units</t>
  </si>
  <si>
    <t>Slow Water Units</t>
  </si>
  <si>
    <t>Vegetation (% of sampled units)</t>
  </si>
  <si>
    <t>Riparian zone (100-foot-wide zone averaged between both banks)</t>
  </si>
  <si>
    <t xml:space="preserve">Dominant Overstory Size Class </t>
  </si>
  <si>
    <t>0% </t>
  </si>
  <si>
    <t>Grassland/Forb</t>
  </si>
  <si>
    <t>No Vegetation</t>
  </si>
  <si>
    <t>0%  </t>
  </si>
  <si>
    <t> 0% </t>
  </si>
  <si>
    <t>Overstory Species Composition</t>
  </si>
  <si>
    <t>Conifer (Undifferentiated)</t>
  </si>
  <si>
    <t>Douglas Fir</t>
  </si>
  <si>
    <t>Ponderosa Pine</t>
  </si>
  <si>
    <t>Cedar</t>
  </si>
  <si>
    <t>Spruce</t>
  </si>
  <si>
    <t>Hardwood (Undifferentiated)</t>
  </si>
  <si>
    <t>Cottonwood</t>
  </si>
  <si>
    <t>Alder</t>
  </si>
  <si>
    <t>Understory Species Composition</t>
  </si>
  <si>
    <t> 0%</t>
  </si>
  <si>
    <t>Other/unknown</t>
  </si>
  <si>
    <t>Cottonwood, ash, poplar</t>
  </si>
  <si>
    <t>Dogwood</t>
  </si>
  <si>
    <t>Willow</t>
  </si>
  <si>
    <t>Middle Twisp River</t>
  </si>
  <si>
    <t>Reach</t>
  </si>
  <si>
    <t>T4a (Reach 1)</t>
  </si>
  <si>
    <t>T4b (Reach 2)</t>
  </si>
  <si>
    <t>T5a (Reach 3)</t>
  </si>
  <si>
    <t xml:space="preserve">Reach </t>
  </si>
  <si>
    <t>T5b (Reach 4)</t>
  </si>
  <si>
    <t>T6 (Reach 5)</t>
  </si>
  <si>
    <t>T7 (Reach 6)</t>
  </si>
  <si>
    <t>Material</t>
  </si>
  <si>
    <t>Size Range (mm)</t>
  </si>
  <si>
    <t>Count</t>
  </si>
  <si>
    <t>Item %</t>
  </si>
  <si>
    <t>Cumulative %</t>
  </si>
  <si>
    <t>Sand</t>
  </si>
  <si>
    <t>&lt;2</t>
  </si>
  <si>
    <t>Very Fine Gravel</t>
  </si>
  <si>
    <t>2.1-4</t>
  </si>
  <si>
    <t>Fine Gravel</t>
  </si>
  <si>
    <t>4.1-5.7</t>
  </si>
  <si>
    <t>5.8-8</t>
  </si>
  <si>
    <t>Medium Gravel</t>
  </si>
  <si>
    <t>8.1-11.3</t>
  </si>
  <si>
    <t>11.4-16</t>
  </si>
  <si>
    <t>Coarse Gravel</t>
  </si>
  <si>
    <t>16.1-22.6</t>
  </si>
  <si>
    <t>22.7-32</t>
  </si>
  <si>
    <t>Very Coarse Gravel</t>
  </si>
  <si>
    <t>32.1-45</t>
  </si>
  <si>
    <t>45.1-64</t>
  </si>
  <si>
    <t>Small Cobble</t>
  </si>
  <si>
    <t>64.1-90</t>
  </si>
  <si>
    <t>90.1-128</t>
  </si>
  <si>
    <t>Large Cobble</t>
  </si>
  <si>
    <t>128.1-180</t>
  </si>
  <si>
    <t>180.1-256</t>
  </si>
  <si>
    <t>Small Boulder</t>
  </si>
  <si>
    <t>256.1-362</t>
  </si>
  <si>
    <t>362.1-512</t>
  </si>
  <si>
    <t>Small Boulders</t>
  </si>
  <si>
    <t>512-1024</t>
  </si>
  <si>
    <t>512 - 1024</t>
  </si>
  <si>
    <t>1024-2048</t>
  </si>
  <si>
    <t>2048-4096</t>
  </si>
  <si>
    <t>Percent Composition</t>
  </si>
  <si>
    <t>Size Class</t>
  </si>
  <si>
    <t>Size percent finer than (mm)</t>
  </si>
  <si>
    <t>D5</t>
  </si>
  <si>
    <t>Gravel</t>
  </si>
  <si>
    <t>D16</t>
  </si>
  <si>
    <t>Cobble</t>
  </si>
  <si>
    <t>D50</t>
  </si>
  <si>
    <t>Boulder</t>
  </si>
  <si>
    <t>D84</t>
  </si>
  <si>
    <t>Bedrock</t>
  </si>
  <si>
    <t>D95</t>
  </si>
  <si>
    <t>* Assumed linear interpolation</t>
  </si>
  <si>
    <t>Reach #</t>
  </si>
  <si>
    <t>Seq Order</t>
  </si>
  <si>
    <t>Channel Unit Type &amp; No.</t>
  </si>
  <si>
    <t>Length of unit</t>
  </si>
  <si>
    <t>Width of unit</t>
  </si>
  <si>
    <t>T5b</t>
  </si>
  <si>
    <t>ND1</t>
  </si>
  <si>
    <t>T6</t>
  </si>
  <si>
    <t>ND2</t>
  </si>
  <si>
    <t>ND3</t>
  </si>
  <si>
    <t>ND4</t>
  </si>
  <si>
    <t>ND5</t>
  </si>
  <si>
    <t>Channel Units (ft)</t>
  </si>
  <si>
    <t>Bankfull Measurements (ft)</t>
  </si>
  <si>
    <t>Unstable Bank - Length (ft)</t>
  </si>
  <si>
    <t>Riparian Vegetation (inner zone)</t>
  </si>
  <si>
    <t>Streambed Substrate</t>
  </si>
  <si>
    <t>Comments</t>
  </si>
  <si>
    <t>SO</t>
  </si>
  <si>
    <t xml:space="preserve">Channel Unit Type &amp; No. </t>
  </si>
  <si>
    <t>Max depth</t>
  </si>
  <si>
    <t>Avg depth</t>
  </si>
  <si>
    <t>Pool crest depth</t>
  </si>
  <si>
    <t>Actual wet width (measured)</t>
  </si>
  <si>
    <t>Length (wetted)</t>
  </si>
  <si>
    <t>Wet width</t>
  </si>
  <si>
    <t>L</t>
  </si>
  <si>
    <t>M</t>
  </si>
  <si>
    <t>S</t>
  </si>
  <si>
    <t>BF Width</t>
  </si>
  <si>
    <t>Max BF depth</t>
  </si>
  <si>
    <t>FPW</t>
  </si>
  <si>
    <t>BFD1</t>
  </si>
  <si>
    <t>BFD2</t>
  </si>
  <si>
    <t>BFD3</t>
  </si>
  <si>
    <t>Left</t>
  </si>
  <si>
    <t>Right</t>
  </si>
  <si>
    <t>Class</t>
  </si>
  <si>
    <t>Over story</t>
  </si>
  <si>
    <t>Under story</t>
  </si>
  <si>
    <t>SA</t>
  </si>
  <si>
    <t>GR</t>
  </si>
  <si>
    <t xml:space="preserve">CO </t>
  </si>
  <si>
    <t>BO</t>
  </si>
  <si>
    <t>BR</t>
  </si>
  <si>
    <t>T4a</t>
  </si>
  <si>
    <t>FT1</t>
  </si>
  <si>
    <t>S1</t>
  </si>
  <si>
    <t>FT2</t>
  </si>
  <si>
    <t>S2</t>
  </si>
  <si>
    <t>FT3</t>
  </si>
  <si>
    <t>GF</t>
  </si>
  <si>
    <t>HC</t>
  </si>
  <si>
    <t>HW</t>
  </si>
  <si>
    <t>FN4</t>
  </si>
  <si>
    <t>FT5</t>
  </si>
  <si>
    <t>S3</t>
  </si>
  <si>
    <t>CP</t>
  </si>
  <si>
    <t>HD</t>
  </si>
  <si>
    <t>FT6</t>
  </si>
  <si>
    <t>S4</t>
  </si>
  <si>
    <t>FT7</t>
  </si>
  <si>
    <t>FN8</t>
  </si>
  <si>
    <t>CD</t>
  </si>
  <si>
    <t>HX</t>
  </si>
  <si>
    <t>HX = Hawthorne</t>
  </si>
  <si>
    <t>FT9</t>
  </si>
  <si>
    <t>FN10</t>
  </si>
  <si>
    <t>FT11</t>
  </si>
  <si>
    <t>FN12</t>
  </si>
  <si>
    <t>FT13</t>
  </si>
  <si>
    <t>ST</t>
  </si>
  <si>
    <t>S5</t>
  </si>
  <si>
    <t>FT14</t>
  </si>
  <si>
    <t>T4b</t>
  </si>
  <si>
    <t>FT15</t>
  </si>
  <si>
    <t>HA</t>
  </si>
  <si>
    <t>T1</t>
  </si>
  <si>
    <t>Left bank; 10% contribution of flow</t>
  </si>
  <si>
    <t>T5a</t>
  </si>
  <si>
    <t>SP</t>
  </si>
  <si>
    <t>SIDE 2S</t>
  </si>
  <si>
    <t>JAM1</t>
  </si>
  <si>
    <t>IN SO40</t>
  </si>
  <si>
    <t>S12</t>
  </si>
  <si>
    <t>LT</t>
  </si>
  <si>
    <t>SS</t>
  </si>
  <si>
    <t>JAM2</t>
  </si>
  <si>
    <t>IN SO67</t>
  </si>
  <si>
    <t>SIDE  4S</t>
  </si>
  <si>
    <t>285' of dry channel; Total channel length: 320'</t>
  </si>
  <si>
    <t>NV</t>
  </si>
  <si>
    <t>156' of dry channel; Total channel length: 286'</t>
  </si>
  <si>
    <t>JAM3</t>
  </si>
  <si>
    <t>IN SO86</t>
  </si>
  <si>
    <t>190' of dry channel; Total channel length: 330'</t>
  </si>
  <si>
    <t>S21</t>
  </si>
  <si>
    <t>250' of dry channel; Total channel length: 450'</t>
  </si>
  <si>
    <t>JAM4</t>
  </si>
  <si>
    <t>IN SO 99</t>
  </si>
  <si>
    <t>No dry channel.</t>
  </si>
  <si>
    <t>JAM5</t>
  </si>
  <si>
    <t>IN SO110</t>
  </si>
  <si>
    <t>JAM6</t>
  </si>
  <si>
    <t>Beaver dam with 20' x 100' pool. Pool is GPS'd</t>
  </si>
  <si>
    <t>75' of dry channel; Total channel length: 475'</t>
  </si>
  <si>
    <t>20' of dry channel; Total length of 395'</t>
  </si>
  <si>
    <t>110' of dry channel; Total length of 220'</t>
  </si>
  <si>
    <t>No dry channel</t>
  </si>
  <si>
    <t>JAM7</t>
  </si>
  <si>
    <t>IN SO139</t>
  </si>
  <si>
    <t>FT82</t>
  </si>
  <si>
    <t>Avg channel width of 25'</t>
  </si>
  <si>
    <t>JAM8</t>
  </si>
  <si>
    <t>IN SO153</t>
  </si>
  <si>
    <t>SIDE 19S</t>
  </si>
  <si>
    <t>LIDAR</t>
  </si>
  <si>
    <t>Very thick brush. Use LIDAR for length of channel</t>
  </si>
  <si>
    <t>100' of dry channel; Total length of 1000'</t>
  </si>
  <si>
    <t>FN87</t>
  </si>
  <si>
    <t xml:space="preserve">SP </t>
  </si>
  <si>
    <t>JAM9</t>
  </si>
  <si>
    <t>IN SO161</t>
  </si>
  <si>
    <t>FN88</t>
  </si>
  <si>
    <t>FT89</t>
  </si>
  <si>
    <t>JAM10</t>
  </si>
  <si>
    <t>IN SO165</t>
  </si>
  <si>
    <t>FT90</t>
  </si>
  <si>
    <t>Two beaver dams</t>
  </si>
  <si>
    <t>S50</t>
  </si>
  <si>
    <t>FN91</t>
  </si>
  <si>
    <t>FT92</t>
  </si>
  <si>
    <t>FT93</t>
  </si>
  <si>
    <t>JAM11</t>
  </si>
  <si>
    <t>IN SO177</t>
  </si>
  <si>
    <t>JAM12</t>
  </si>
  <si>
    <t>Avg: 20'</t>
  </si>
  <si>
    <t>JAM13</t>
  </si>
  <si>
    <t>IN SO181</t>
  </si>
  <si>
    <t>FN97</t>
  </si>
  <si>
    <t>Flows into SO168</t>
  </si>
  <si>
    <t>FN98</t>
  </si>
  <si>
    <t>Avg: 25'</t>
  </si>
  <si>
    <t>JAM14</t>
  </si>
  <si>
    <t>IN SO190</t>
  </si>
  <si>
    <t>FT100</t>
  </si>
  <si>
    <t>FN101</t>
  </si>
  <si>
    <t>FN102</t>
  </si>
  <si>
    <t>T5</t>
  </si>
  <si>
    <t>FN103</t>
  </si>
  <si>
    <t>FT104</t>
  </si>
  <si>
    <t>FN105</t>
  </si>
  <si>
    <t>FT106</t>
  </si>
  <si>
    <t>FN107</t>
  </si>
  <si>
    <t>T7</t>
  </si>
  <si>
    <t>FN108</t>
  </si>
  <si>
    <t>FT109</t>
  </si>
  <si>
    <t>FN110</t>
  </si>
  <si>
    <t>FT111</t>
  </si>
  <si>
    <t>FN112</t>
  </si>
  <si>
    <t>FT113</t>
  </si>
  <si>
    <t>FT114</t>
  </si>
  <si>
    <t>FT115</t>
  </si>
  <si>
    <t>FT116</t>
  </si>
  <si>
    <t>FT117</t>
  </si>
  <si>
    <t xml:space="preserve"> </t>
  </si>
  <si>
    <t>FN118</t>
  </si>
  <si>
    <t>FT119</t>
  </si>
  <si>
    <t>FT120</t>
  </si>
  <si>
    <t>FN121</t>
  </si>
  <si>
    <t>FT122</t>
  </si>
  <si>
    <t>FN123</t>
  </si>
  <si>
    <t>FT124</t>
  </si>
  <si>
    <t>JAM15</t>
  </si>
  <si>
    <t>IN SO233</t>
  </si>
  <si>
    <t>FN125</t>
  </si>
  <si>
    <t>FT126</t>
  </si>
  <si>
    <t>FT127</t>
  </si>
  <si>
    <t>FN128</t>
  </si>
  <si>
    <t>FT129</t>
  </si>
  <si>
    <t>FN130</t>
  </si>
  <si>
    <t>FT131</t>
  </si>
  <si>
    <t>JAM16</t>
  </si>
  <si>
    <t>IN SO243</t>
  </si>
  <si>
    <t>FT132</t>
  </si>
  <si>
    <t>No bankful indicators. See SO246 for bankful measurements</t>
  </si>
  <si>
    <t>JAM17</t>
  </si>
  <si>
    <t>IN SO245</t>
  </si>
  <si>
    <t>FT133</t>
  </si>
  <si>
    <t>Bankful measurements for SO244</t>
  </si>
  <si>
    <t>FT134</t>
  </si>
  <si>
    <t>FN135</t>
  </si>
  <si>
    <t>FT136</t>
  </si>
  <si>
    <r>
      <t>Mature Tree (</t>
    </r>
    <r>
      <rPr>
        <i/>
        <sz val="11"/>
        <color rgb="FF000000"/>
        <rFont val="Calibri"/>
        <scheme val="minor"/>
      </rPr>
      <t>32 in.)</t>
    </r>
  </si>
  <si>
    <r>
      <t>Large Tree (</t>
    </r>
    <r>
      <rPr>
        <i/>
        <sz val="11"/>
        <color rgb="FF000000"/>
        <rFont val="Calibri"/>
        <scheme val="minor"/>
      </rPr>
      <t>21 – 31.9 in.)</t>
    </r>
  </si>
  <si>
    <r>
      <t>Small Tree (</t>
    </r>
    <r>
      <rPr>
        <i/>
        <sz val="11"/>
        <color rgb="FF000000"/>
        <rFont val="Calibri"/>
        <scheme val="minor"/>
      </rPr>
      <t>9 – 20.9 in.)</t>
    </r>
  </si>
  <si>
    <r>
      <t xml:space="preserve">Sapling/Pole </t>
    </r>
    <r>
      <rPr>
        <i/>
        <sz val="11"/>
        <color rgb="FF000000"/>
        <rFont val="Calibri"/>
        <scheme val="minor"/>
      </rPr>
      <t>(5.0 – 8.9 in.)</t>
    </r>
  </si>
  <si>
    <r>
      <t>Shrub/Seedling (</t>
    </r>
    <r>
      <rPr>
        <i/>
        <sz val="11"/>
        <color rgb="FF000000"/>
        <rFont val="Calibri"/>
        <scheme val="minor"/>
      </rPr>
      <t>1-4.9 in.)</t>
    </r>
  </si>
  <si>
    <t>SIDE 1F</t>
  </si>
  <si>
    <t>S6</t>
  </si>
  <si>
    <t>FT16</t>
  </si>
  <si>
    <t>FN17</t>
  </si>
  <si>
    <t>FT18</t>
  </si>
  <si>
    <t>FN19</t>
  </si>
  <si>
    <t>FT20</t>
  </si>
  <si>
    <t>FN21</t>
  </si>
  <si>
    <t>FT22</t>
  </si>
  <si>
    <t>FN23</t>
  </si>
  <si>
    <t>FT24</t>
  </si>
  <si>
    <t>FT25</t>
  </si>
  <si>
    <t>S7</t>
  </si>
  <si>
    <t>FT26</t>
  </si>
  <si>
    <t>S8</t>
  </si>
  <si>
    <t>FT27</t>
  </si>
  <si>
    <t>S9</t>
  </si>
  <si>
    <t>FT28</t>
  </si>
  <si>
    <t>S10</t>
  </si>
  <si>
    <t>FT29</t>
  </si>
  <si>
    <t>S11</t>
  </si>
  <si>
    <t>FT30</t>
  </si>
  <si>
    <t>FN31</t>
  </si>
  <si>
    <t>FT32</t>
  </si>
  <si>
    <t>FN33</t>
  </si>
  <si>
    <t>FT34</t>
  </si>
  <si>
    <t>FN35</t>
  </si>
  <si>
    <t>FT36</t>
  </si>
  <si>
    <t>S13</t>
  </si>
  <si>
    <t>FN37</t>
  </si>
  <si>
    <t>S14</t>
  </si>
  <si>
    <t>FT38</t>
  </si>
  <si>
    <t>FN39</t>
  </si>
  <si>
    <t>FT40</t>
  </si>
  <si>
    <t>S15</t>
  </si>
  <si>
    <t>FT41</t>
  </si>
  <si>
    <t>S16</t>
  </si>
  <si>
    <t>FT42</t>
  </si>
  <si>
    <t>FN43</t>
  </si>
  <si>
    <t>FT44</t>
  </si>
  <si>
    <t>FN45</t>
  </si>
  <si>
    <t>FT46</t>
  </si>
  <si>
    <t>FN47</t>
  </si>
  <si>
    <t>FT48</t>
  </si>
  <si>
    <t>SIDE 3F</t>
  </si>
  <si>
    <t>S17</t>
  </si>
  <si>
    <t>FT49</t>
  </si>
  <si>
    <t>FN50</t>
  </si>
  <si>
    <t>S18</t>
  </si>
  <si>
    <t>FN51</t>
  </si>
  <si>
    <t>FT52</t>
  </si>
  <si>
    <t>FN53</t>
  </si>
  <si>
    <t>FT54</t>
  </si>
  <si>
    <t>S19</t>
  </si>
  <si>
    <t>FT55</t>
  </si>
  <si>
    <t>FN56</t>
  </si>
  <si>
    <t>S20</t>
  </si>
  <si>
    <t>FN57</t>
  </si>
  <si>
    <t>FT58</t>
  </si>
  <si>
    <t>FN59</t>
  </si>
  <si>
    <t>FT60</t>
  </si>
  <si>
    <t>SIDE 5S</t>
  </si>
  <si>
    <t>FN61</t>
  </si>
  <si>
    <t>SIDE 6S</t>
  </si>
  <si>
    <t>FT62</t>
  </si>
  <si>
    <t>FT63</t>
  </si>
  <si>
    <t>FN64</t>
  </si>
  <si>
    <t>FT65</t>
  </si>
  <si>
    <t>SIDE 7F</t>
  </si>
  <si>
    <t>S22</t>
  </si>
  <si>
    <t>FT66</t>
  </si>
  <si>
    <t>S23</t>
  </si>
  <si>
    <t>FT67</t>
  </si>
  <si>
    <t>SIDE 8F</t>
  </si>
  <si>
    <t>FN68</t>
  </si>
  <si>
    <t>FT69</t>
  </si>
  <si>
    <t>T2</t>
  </si>
  <si>
    <t>FN69</t>
  </si>
  <si>
    <t>FT70</t>
  </si>
  <si>
    <t>T3</t>
  </si>
  <si>
    <t>SIDE 9S</t>
  </si>
  <si>
    <t>SIDE 10S</t>
  </si>
  <si>
    <t>FN71</t>
  </si>
  <si>
    <t>S24</t>
  </si>
  <si>
    <t>SIDE 11S</t>
  </si>
  <si>
    <t>S25</t>
  </si>
  <si>
    <t>FT72</t>
  </si>
  <si>
    <t>S26</t>
  </si>
  <si>
    <t>FT73</t>
  </si>
  <si>
    <t>S27</t>
  </si>
  <si>
    <t>S28</t>
  </si>
  <si>
    <t>FT74</t>
  </si>
  <si>
    <t>SIDE 12S</t>
  </si>
  <si>
    <t>S29</t>
  </si>
  <si>
    <t>FN75</t>
  </si>
  <si>
    <t>FT76</t>
  </si>
  <si>
    <t>S30</t>
  </si>
  <si>
    <t>FT77</t>
  </si>
  <si>
    <t>S31</t>
  </si>
  <si>
    <t>SIDE 13S</t>
  </si>
  <si>
    <t>S32</t>
  </si>
  <si>
    <t>SIDE 14S</t>
  </si>
  <si>
    <t>S33</t>
  </si>
  <si>
    <t>S34</t>
  </si>
  <si>
    <t>SIDE 15S</t>
  </si>
  <si>
    <t>S35</t>
  </si>
  <si>
    <t>FN78</t>
  </si>
  <si>
    <t>FT79</t>
  </si>
  <si>
    <t>SIDE 16S</t>
  </si>
  <si>
    <t>S36</t>
  </si>
  <si>
    <t>SIDE 17S</t>
  </si>
  <si>
    <t>FT80</t>
  </si>
  <si>
    <t>S37</t>
  </si>
  <si>
    <t>FT81</t>
  </si>
  <si>
    <t>S38</t>
  </si>
  <si>
    <t>S39</t>
  </si>
  <si>
    <t>FN83</t>
  </si>
  <si>
    <t>S40</t>
  </si>
  <si>
    <t>FN84</t>
  </si>
  <si>
    <t>S41</t>
  </si>
  <si>
    <t>SIDE 18S</t>
  </si>
  <si>
    <t>T4</t>
  </si>
  <si>
    <t>S42</t>
  </si>
  <si>
    <t>FT85B</t>
  </si>
  <si>
    <t>S43</t>
  </si>
  <si>
    <t>FN86</t>
  </si>
  <si>
    <t>S44</t>
  </si>
  <si>
    <t>SIDE 20S</t>
  </si>
  <si>
    <t>S45</t>
  </si>
  <si>
    <t>S46</t>
  </si>
  <si>
    <t>S47</t>
  </si>
  <si>
    <t>S48</t>
  </si>
  <si>
    <t>S49</t>
  </si>
  <si>
    <t>SIDE 21S</t>
  </si>
  <si>
    <t>SIDE 22S</t>
  </si>
  <si>
    <t>SIDE 23F</t>
  </si>
  <si>
    <t>S51</t>
  </si>
  <si>
    <t>SIDE 24S</t>
  </si>
  <si>
    <t>S52</t>
  </si>
  <si>
    <t>FT94B</t>
  </si>
  <si>
    <t>FN95B</t>
  </si>
  <si>
    <t>S53</t>
  </si>
  <si>
    <t>S54</t>
  </si>
  <si>
    <t>FT96B</t>
  </si>
  <si>
    <t>SIDE 25S</t>
  </si>
  <si>
    <t>SIDE 26S</t>
  </si>
  <si>
    <t>S55</t>
  </si>
  <si>
    <t>FT99B</t>
  </si>
  <si>
    <t>S56</t>
  </si>
  <si>
    <t>S57</t>
  </si>
  <si>
    <t>S58</t>
  </si>
  <si>
    <t>SIDE 27S</t>
  </si>
  <si>
    <t>S59</t>
  </si>
  <si>
    <t>SIDE 28S</t>
  </si>
  <si>
    <t>S60</t>
  </si>
  <si>
    <t>S61</t>
  </si>
  <si>
    <t>S62</t>
  </si>
  <si>
    <t>S63</t>
  </si>
  <si>
    <t>S64</t>
  </si>
  <si>
    <t>S65</t>
  </si>
  <si>
    <t>S66</t>
  </si>
  <si>
    <t>S67</t>
  </si>
  <si>
    <t>S68</t>
  </si>
  <si>
    <t>S69</t>
  </si>
  <si>
    <t>S70</t>
  </si>
  <si>
    <t>S71</t>
  </si>
  <si>
    <t>S72</t>
  </si>
  <si>
    <t>Woody Material</t>
  </si>
  <si>
    <t>Reach (using Reclamation numbering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</si>
</sst>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2"/>
      <color theme="1"/>
      <name val="Calibri"/>
      <family val="2"/>
      <charset val="238"/>
      <scheme val="minor"/>
    </font>
    <font>
      <sz val="12"/>
      <color theme="1"/>
      <name val="Calibri"/>
      <family val="2"/>
      <scheme val="minor"/>
    </font>
    <font>
      <sz val="11"/>
      <color theme="1"/>
      <name val="Calibri"/>
      <scheme val="minor"/>
    </font>
    <font>
      <sz val="11"/>
      <color rgb="FF000000"/>
      <name val="Calibri"/>
      <family val="2"/>
      <scheme val="minor"/>
    </font>
    <font>
      <b/>
      <sz val="11"/>
      <color theme="1"/>
      <name val="Calibri"/>
      <family val="2"/>
      <scheme val="minor"/>
    </font>
    <font>
      <b/>
      <sz val="14"/>
      <color indexed="81"/>
      <name val="Calibri"/>
    </font>
    <font>
      <sz val="14"/>
      <color indexed="81"/>
      <name val="Calibri"/>
    </font>
    <font>
      <b/>
      <sz val="11"/>
      <color rgb="FF000000"/>
      <name val="Calibri"/>
      <scheme val="minor"/>
    </font>
    <font>
      <i/>
      <sz val="11"/>
      <color rgb="FF000000"/>
      <name val="Calibri"/>
      <scheme val="minor"/>
    </font>
    <font>
      <sz val="11"/>
      <name val="Calibri"/>
      <scheme val="minor"/>
    </font>
    <font>
      <i/>
      <sz val="11"/>
      <name val="Calibri"/>
      <scheme val="minor"/>
    </font>
    <font>
      <b/>
      <sz val="11"/>
      <name val="Calibri"/>
      <scheme val="minor"/>
    </font>
    <font>
      <b/>
      <sz val="11"/>
      <color indexed="10"/>
      <name val="Calibri"/>
      <scheme val="minor"/>
    </font>
  </fonts>
  <fills count="3">
    <fill>
      <patternFill patternType="none"/>
    </fill>
    <fill>
      <patternFill patternType="gray125"/>
    </fill>
    <fill>
      <patternFill patternType="solid">
        <fgColor theme="6" tint="0.59999389629810485"/>
        <bgColor indexed="64"/>
      </patternFill>
    </fill>
  </fills>
  <borders count="10">
    <border>
      <left/>
      <right/>
      <top/>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s>
  <cellStyleXfs count="3">
    <xf numFmtId="0" fontId="0" fillId="0" borderId="0"/>
    <xf numFmtId="9" fontId="1" fillId="0" borderId="0" applyFont="0" applyFill="0" applyBorder="0" applyAlignment="0" applyProtection="0"/>
    <xf numFmtId="0" fontId="2" fillId="0" borderId="0"/>
  </cellStyleXfs>
  <cellXfs count="109">
    <xf numFmtId="0" fontId="0" fillId="0" borderId="0" xfId="0"/>
    <xf numFmtId="0" fontId="3" fillId="0" borderId="5" xfId="2" applyFont="1" applyBorder="1"/>
    <xf numFmtId="0" fontId="4" fillId="0" borderId="0" xfId="0" applyFont="1"/>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right" vertical="center"/>
    </xf>
    <xf numFmtId="0" fontId="8" fillId="0" borderId="0" xfId="0" applyFont="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9" fontId="3" fillId="0" borderId="0" xfId="0" applyNumberFormat="1" applyFont="1" applyAlignment="1">
      <alignment horizontal="center" vertical="center"/>
    </xf>
    <xf numFmtId="9" fontId="3" fillId="0" borderId="0" xfId="0" applyNumberFormat="1" applyFont="1" applyAlignment="1">
      <alignment horizontal="center" vertical="center" wrapText="1"/>
    </xf>
    <xf numFmtId="9"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8" fillId="0" borderId="1" xfId="0" applyFont="1" applyBorder="1" applyAlignment="1">
      <alignment vertical="center"/>
    </xf>
    <xf numFmtId="0" fontId="8" fillId="0" borderId="0" xfId="0" applyFont="1" applyAlignment="1">
      <alignment horizontal="right" vertical="center"/>
    </xf>
    <xf numFmtId="0" fontId="3" fillId="0" borderId="1" xfId="0" applyFont="1" applyBorder="1" applyAlignment="1">
      <alignment vertical="center"/>
    </xf>
    <xf numFmtId="1" fontId="9" fillId="0" borderId="5" xfId="0" applyNumberFormat="1" applyFont="1" applyFill="1" applyBorder="1" applyAlignment="1">
      <alignment horizontal="center"/>
    </xf>
    <xf numFmtId="0" fontId="9" fillId="0" borderId="5" xfId="0" applyNumberFormat="1" applyFont="1" applyFill="1" applyBorder="1" applyAlignment="1">
      <alignment horizontal="left"/>
    </xf>
    <xf numFmtId="164" fontId="9" fillId="0" borderId="5" xfId="0" applyNumberFormat="1" applyFont="1" applyFill="1" applyBorder="1" applyAlignment="1">
      <alignment horizontal="center"/>
    </xf>
    <xf numFmtId="0" fontId="9" fillId="0" borderId="5" xfId="0" applyFont="1" applyFill="1" applyBorder="1" applyAlignment="1"/>
    <xf numFmtId="0" fontId="9" fillId="0" borderId="5" xfId="0" applyNumberFormat="1" applyFont="1" applyFill="1" applyBorder="1" applyAlignment="1">
      <alignment horizontal="center"/>
    </xf>
    <xf numFmtId="1" fontId="10" fillId="0" borderId="5"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164" fontId="10" fillId="0" borderId="5" xfId="0" applyNumberFormat="1" applyFont="1" applyFill="1" applyBorder="1" applyAlignment="1">
      <alignment horizontal="center" vertical="top" wrapText="1"/>
    </xf>
    <xf numFmtId="1" fontId="2" fillId="0" borderId="5" xfId="0" applyNumberFormat="1" applyFont="1" applyFill="1" applyBorder="1"/>
    <xf numFmtId="0" fontId="2" fillId="0" borderId="5" xfId="0" applyFont="1" applyFill="1" applyBorder="1"/>
    <xf numFmtId="0" fontId="2" fillId="0" borderId="0" xfId="0" applyFont="1" applyFill="1" applyBorder="1"/>
    <xf numFmtId="0" fontId="2" fillId="0" borderId="5" xfId="2" applyFont="1" applyBorder="1"/>
    <xf numFmtId="0" fontId="2" fillId="0" borderId="0" xfId="2" applyFont="1" applyBorder="1"/>
    <xf numFmtId="0" fontId="3" fillId="0" borderId="0" xfId="0" applyFont="1"/>
    <xf numFmtId="0" fontId="2" fillId="0" borderId="8" xfId="2" applyFont="1" applyBorder="1"/>
    <xf numFmtId="0" fontId="3" fillId="0" borderId="5" xfId="0" applyFont="1" applyBorder="1"/>
    <xf numFmtId="0" fontId="2" fillId="0" borderId="5" xfId="2" applyFont="1" applyFill="1" applyBorder="1"/>
    <xf numFmtId="0" fontId="4" fillId="0" borderId="0" xfId="0" applyFont="1" applyFill="1" applyAlignment="1">
      <alignment vertical="center"/>
    </xf>
    <xf numFmtId="0" fontId="4" fillId="0" borderId="0" xfId="0" applyFont="1" applyAlignment="1">
      <alignment vertical="center"/>
    </xf>
    <xf numFmtId="0" fontId="2" fillId="0" borderId="0" xfId="0" applyFont="1" applyFill="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horizontal="center" vertical="center"/>
    </xf>
    <xf numFmtId="0" fontId="2" fillId="0" borderId="0" xfId="0" applyFont="1" applyAlignment="1">
      <alignment horizontal="center" vertical="center"/>
    </xf>
    <xf numFmtId="0" fontId="9" fillId="0" borderId="0" xfId="0" applyFont="1" applyAlignment="1">
      <alignment horizontal="center" vertical="center" wrapText="1"/>
    </xf>
    <xf numFmtId="0" fontId="2" fillId="0" borderId="0" xfId="0" applyFont="1" applyFill="1"/>
    <xf numFmtId="0" fontId="9" fillId="0" borderId="0" xfId="0" applyFont="1"/>
    <xf numFmtId="0" fontId="12" fillId="0" borderId="0" xfId="0" applyFont="1"/>
    <xf numFmtId="0" fontId="9" fillId="0" borderId="0" xfId="0" applyFont="1" applyAlignment="1">
      <alignment horizontal="left" vertical="top" wrapText="1"/>
    </xf>
    <xf numFmtId="0" fontId="11" fillId="0" borderId="0" xfId="0" applyFont="1"/>
    <xf numFmtId="0" fontId="2" fillId="0" borderId="0" xfId="0" applyFont="1"/>
    <xf numFmtId="0" fontId="11" fillId="0" borderId="3" xfId="0" applyFont="1" applyBorder="1" applyAlignment="1">
      <alignment horizontal="right"/>
    </xf>
    <xf numFmtId="0" fontId="11" fillId="0" borderId="3" xfId="0" applyFont="1" applyBorder="1" applyAlignment="1">
      <alignment horizontal="center"/>
    </xf>
    <xf numFmtId="9" fontId="11" fillId="0" borderId="3" xfId="0" applyNumberFormat="1" applyFont="1" applyBorder="1" applyAlignment="1">
      <alignment horizontal="center"/>
    </xf>
    <xf numFmtId="0" fontId="11" fillId="0" borderId="4" xfId="0" applyFont="1" applyBorder="1" applyAlignment="1">
      <alignment horizontal="right"/>
    </xf>
    <xf numFmtId="0" fontId="11" fillId="0" borderId="4" xfId="0" applyFont="1" applyBorder="1" applyAlignment="1">
      <alignment horizontal="center"/>
    </xf>
    <xf numFmtId="9" fontId="11" fillId="0" borderId="4" xfId="0" applyNumberFormat="1" applyFont="1" applyBorder="1" applyAlignment="1">
      <alignment horizontal="center"/>
    </xf>
    <xf numFmtId="0" fontId="9" fillId="0" borderId="5" xfId="0" applyFont="1" applyBorder="1"/>
    <xf numFmtId="9" fontId="9" fillId="0" borderId="5" xfId="0" applyNumberFormat="1" applyFont="1" applyBorder="1" applyAlignment="1">
      <alignment horizontal="center"/>
    </xf>
    <xf numFmtId="0" fontId="9" fillId="0" borderId="6" xfId="0" applyFont="1" applyBorder="1"/>
    <xf numFmtId="9" fontId="9" fillId="0" borderId="7" xfId="0" applyNumberFormat="1" applyFont="1" applyBorder="1" applyAlignment="1">
      <alignment horizontal="center"/>
    </xf>
    <xf numFmtId="0" fontId="9" fillId="0" borderId="7" xfId="0" applyFont="1" applyBorder="1"/>
    <xf numFmtId="0" fontId="9" fillId="0" borderId="8" xfId="0" applyFont="1" applyBorder="1"/>
    <xf numFmtId="9" fontId="9" fillId="0" borderId="8" xfId="0" applyNumberFormat="1" applyFont="1" applyBorder="1" applyAlignment="1">
      <alignment horizontal="center"/>
    </xf>
    <xf numFmtId="0" fontId="9" fillId="0" borderId="5" xfId="0" applyFont="1" applyFill="1" applyBorder="1"/>
    <xf numFmtId="9" fontId="9" fillId="0" borderId="5" xfId="0" applyNumberFormat="1" applyFont="1" applyFill="1" applyBorder="1" applyAlignment="1">
      <alignment horizontal="center"/>
    </xf>
    <xf numFmtId="0" fontId="2" fillId="0" borderId="5" xfId="0" applyFont="1" applyBorder="1"/>
    <xf numFmtId="49" fontId="9" fillId="0" borderId="5" xfId="0" applyNumberFormat="1" applyFont="1" applyBorder="1"/>
    <xf numFmtId="0" fontId="9" fillId="0" borderId="5" xfId="0" applyFont="1" applyBorder="1" applyAlignment="1">
      <alignment horizontal="left"/>
    </xf>
    <xf numFmtId="0" fontId="9" fillId="0" borderId="5" xfId="0" applyFont="1" applyFill="1" applyBorder="1" applyAlignment="1">
      <alignment horizontal="left"/>
    </xf>
    <xf numFmtId="49" fontId="9" fillId="0" borderId="5" xfId="0" applyNumberFormat="1" applyFont="1" applyFill="1" applyBorder="1"/>
    <xf numFmtId="49" fontId="2" fillId="0" borderId="0" xfId="0" applyNumberFormat="1" applyFont="1"/>
    <xf numFmtId="9" fontId="9" fillId="0" borderId="0" xfId="0" applyNumberFormat="1" applyFont="1" applyBorder="1" applyAlignment="1">
      <alignment horizontal="center"/>
    </xf>
    <xf numFmtId="9" fontId="2" fillId="0" borderId="0" xfId="0" applyNumberFormat="1" applyFont="1"/>
    <xf numFmtId="0" fontId="11" fillId="0" borderId="0" xfId="0" applyFont="1" applyAlignment="1">
      <alignment wrapText="1"/>
    </xf>
    <xf numFmtId="9" fontId="11" fillId="0" borderId="4" xfId="0" applyNumberFormat="1" applyFont="1" applyBorder="1" applyAlignment="1">
      <alignment wrapText="1"/>
    </xf>
    <xf numFmtId="0" fontId="11" fillId="0" borderId="4" xfId="1" applyNumberFormat="1" applyFont="1" applyBorder="1" applyAlignment="1">
      <alignment horizontal="center" wrapText="1"/>
    </xf>
    <xf numFmtId="49" fontId="11" fillId="0" borderId="4" xfId="0" applyNumberFormat="1" applyFont="1" applyBorder="1" applyAlignment="1">
      <alignment horizontal="center" wrapText="1"/>
    </xf>
    <xf numFmtId="0" fontId="11" fillId="0" borderId="4" xfId="0" applyFont="1" applyBorder="1" applyAlignment="1">
      <alignment horizontal="center" wrapText="1"/>
    </xf>
    <xf numFmtId="0" fontId="9" fillId="0" borderId="0" xfId="0" applyFont="1" applyFill="1"/>
    <xf numFmtId="1" fontId="9" fillId="0" borderId="8" xfId="0" applyNumberFormat="1" applyFont="1" applyFill="1" applyBorder="1"/>
    <xf numFmtId="9" fontId="9" fillId="0" borderId="8" xfId="1" applyFont="1" applyFill="1" applyBorder="1" applyAlignment="1">
      <alignment horizontal="center"/>
    </xf>
    <xf numFmtId="1" fontId="9" fillId="0" borderId="8" xfId="0" applyNumberFormat="1" applyFont="1" applyFill="1" applyBorder="1" applyAlignment="1">
      <alignment horizontal="center"/>
    </xf>
    <xf numFmtId="1" fontId="9" fillId="0" borderId="5" xfId="0" applyNumberFormat="1" applyFont="1" applyBorder="1"/>
    <xf numFmtId="9" fontId="9" fillId="0" borderId="5" xfId="1" applyFont="1" applyBorder="1" applyAlignment="1">
      <alignment horizontal="center"/>
    </xf>
    <xf numFmtId="1" fontId="9" fillId="0" borderId="5" xfId="0" applyNumberFormat="1" applyFont="1" applyBorder="1" applyAlignment="1">
      <alignment horizontal="center"/>
    </xf>
    <xf numFmtId="1" fontId="9" fillId="0" borderId="8" xfId="0" applyNumberFormat="1" applyFont="1" applyBorder="1" applyAlignment="1">
      <alignment horizontal="center"/>
    </xf>
    <xf numFmtId="1" fontId="9" fillId="0" borderId="7" xfId="0" applyNumberFormat="1" applyFont="1" applyBorder="1" applyAlignment="1">
      <alignment horizontal="center"/>
    </xf>
    <xf numFmtId="1" fontId="9" fillId="0" borderId="0" xfId="0" applyNumberFormat="1" applyFont="1" applyFill="1" applyBorder="1" applyAlignment="1">
      <alignment horizontal="center"/>
    </xf>
    <xf numFmtId="0" fontId="2" fillId="0" borderId="0" xfId="0" applyFont="1" applyBorder="1"/>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2" xfId="0" applyFont="1" applyBorder="1" applyAlignment="1">
      <alignment vertical="center"/>
    </xf>
    <xf numFmtId="0" fontId="3" fillId="0" borderId="2" xfId="0" applyFont="1" applyBorder="1" applyAlignment="1">
      <alignment horizontal="center" vertical="center"/>
    </xf>
    <xf numFmtId="0" fontId="9" fillId="0" borderId="5" xfId="0" applyNumberFormat="1" applyFont="1" applyFill="1" applyBorder="1" applyAlignment="1">
      <alignment horizontal="center"/>
    </xf>
    <xf numFmtId="0" fontId="2" fillId="0" borderId="0" xfId="0" applyFont="1" applyAlignment="1">
      <alignment horizontal="center"/>
    </xf>
    <xf numFmtId="0" fontId="2" fillId="0" borderId="7" xfId="0" applyFont="1" applyBorder="1" applyAlignment="1">
      <alignment horizontal="center"/>
    </xf>
    <xf numFmtId="0" fontId="9" fillId="0" borderId="9" xfId="0" applyFont="1" applyBorder="1" applyAlignment="1">
      <alignment horizontal="left"/>
    </xf>
    <xf numFmtId="0" fontId="2" fillId="0" borderId="9" xfId="0" applyFont="1" applyBorder="1" applyAlignment="1">
      <alignment horizontal="left"/>
    </xf>
    <xf numFmtId="0" fontId="4" fillId="2" borderId="0" xfId="0" applyFont="1" applyFill="1" applyAlignment="1">
      <alignment horizontal="center" vertical="center"/>
    </xf>
    <xf numFmtId="0" fontId="0" fillId="0" borderId="5" xfId="0" applyBorder="1"/>
  </cellXfs>
  <cellStyles count="3">
    <cellStyle name="Normal" xfId="0" builtinId="0"/>
    <cellStyle name="Normal 2" xfId="2"/>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1960701855399"/>
          <c:y val="8.97436833764058E-2"/>
          <c:w val="0.73458469080692401"/>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Graphs'!$D$6:$D$24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512-1024</c:v>
                </c:pt>
                <c:pt idx="17">
                  <c:v>1024-2048</c:v>
                </c:pt>
                <c:pt idx="18">
                  <c:v>2048-4096</c:v>
                </c:pt>
              </c:strCache>
            </c:strRef>
          </c:cat>
          <c:val>
            <c:numRef>
              <c:f>'[1]Pebble Count Graphs'!$E$6:$E$24</c:f>
              <c:numCache>
                <c:formatCode>General</c:formatCode>
                <c:ptCount val="19"/>
                <c:pt idx="0">
                  <c:v>8</c:v>
                </c:pt>
                <c:pt idx="1">
                  <c:v>1</c:v>
                </c:pt>
                <c:pt idx="2">
                  <c:v>2</c:v>
                </c:pt>
                <c:pt idx="3">
                  <c:v>1</c:v>
                </c:pt>
                <c:pt idx="4">
                  <c:v>0</c:v>
                </c:pt>
                <c:pt idx="5">
                  <c:v>2</c:v>
                </c:pt>
                <c:pt idx="6">
                  <c:v>1</c:v>
                </c:pt>
                <c:pt idx="7">
                  <c:v>4</c:v>
                </c:pt>
                <c:pt idx="8">
                  <c:v>6</c:v>
                </c:pt>
                <c:pt idx="9">
                  <c:v>7</c:v>
                </c:pt>
                <c:pt idx="10">
                  <c:v>11</c:v>
                </c:pt>
                <c:pt idx="11">
                  <c:v>9</c:v>
                </c:pt>
                <c:pt idx="12">
                  <c:v>10</c:v>
                </c:pt>
                <c:pt idx="13">
                  <c:v>29</c:v>
                </c:pt>
                <c:pt idx="14">
                  <c:v>12</c:v>
                </c:pt>
                <c:pt idx="15">
                  <c:v>4</c:v>
                </c:pt>
                <c:pt idx="16">
                  <c:v>3</c:v>
                </c:pt>
              </c:numCache>
            </c:numRef>
          </c:val>
        </c:ser>
        <c:dLbls>
          <c:showLegendKey val="0"/>
          <c:showVal val="0"/>
          <c:showCatName val="0"/>
          <c:showSerName val="0"/>
          <c:showPercent val="0"/>
          <c:showBubbleSize val="0"/>
        </c:dLbls>
        <c:gapWidth val="20"/>
        <c:axId val="74545024"/>
        <c:axId val="138130176"/>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Graphs'!$G$6:$G$24</c:f>
              <c:numCache>
                <c:formatCode>General</c:formatCode>
                <c:ptCount val="19"/>
                <c:pt idx="0">
                  <c:v>7.2727272727272724E-2</c:v>
                </c:pt>
                <c:pt idx="1">
                  <c:v>8.1818181818181818E-2</c:v>
                </c:pt>
                <c:pt idx="2">
                  <c:v>0.1</c:v>
                </c:pt>
                <c:pt idx="3">
                  <c:v>0.1090909090909091</c:v>
                </c:pt>
                <c:pt idx="4">
                  <c:v>0.1090909090909091</c:v>
                </c:pt>
                <c:pt idx="5">
                  <c:v>0.12727272727272729</c:v>
                </c:pt>
                <c:pt idx="6">
                  <c:v>0.13636363636363638</c:v>
                </c:pt>
                <c:pt idx="7">
                  <c:v>0.17272727272727273</c:v>
                </c:pt>
                <c:pt idx="8">
                  <c:v>0.22727272727272727</c:v>
                </c:pt>
                <c:pt idx="9">
                  <c:v>0.29090909090909089</c:v>
                </c:pt>
                <c:pt idx="10">
                  <c:v>0.39090909090909087</c:v>
                </c:pt>
                <c:pt idx="11">
                  <c:v>0.47272727272727266</c:v>
                </c:pt>
                <c:pt idx="12">
                  <c:v>0.5636363636363636</c:v>
                </c:pt>
                <c:pt idx="13">
                  <c:v>0.82727272727272716</c:v>
                </c:pt>
                <c:pt idx="14">
                  <c:v>0.93636363636363629</c:v>
                </c:pt>
                <c:pt idx="15">
                  <c:v>0.97272727272727266</c:v>
                </c:pt>
                <c:pt idx="16">
                  <c:v>0.99999999999999989</c:v>
                </c:pt>
                <c:pt idx="17">
                  <c:v>0.99999999999999989</c:v>
                </c:pt>
              </c:numCache>
            </c:numRef>
          </c:val>
          <c:smooth val="1"/>
        </c:ser>
        <c:dLbls>
          <c:showLegendKey val="0"/>
          <c:showVal val="0"/>
          <c:showCatName val="0"/>
          <c:showSerName val="0"/>
          <c:showPercent val="0"/>
          <c:showBubbleSize val="0"/>
        </c:dLbls>
        <c:marker val="1"/>
        <c:smooth val="0"/>
        <c:axId val="138132480"/>
        <c:axId val="138593408"/>
      </c:lineChart>
      <c:catAx>
        <c:axId val="7454502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40381245901"/>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38130176"/>
        <c:crosses val="autoZero"/>
        <c:auto val="0"/>
        <c:lblAlgn val="ctr"/>
        <c:lblOffset val="100"/>
        <c:tickLblSkip val="1"/>
        <c:tickMarkSkip val="1"/>
        <c:noMultiLvlLbl val="0"/>
      </c:catAx>
      <c:valAx>
        <c:axId val="138130176"/>
        <c:scaling>
          <c:orientation val="minMax"/>
          <c:max val="30"/>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3307719913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4545024"/>
        <c:crosses val="autoZero"/>
        <c:crossBetween val="between"/>
        <c:majorUnit val="2"/>
      </c:valAx>
      <c:catAx>
        <c:axId val="138132480"/>
        <c:scaling>
          <c:orientation val="minMax"/>
        </c:scaling>
        <c:delete val="1"/>
        <c:axPos val="b"/>
        <c:majorTickMark val="out"/>
        <c:minorTickMark val="none"/>
        <c:tickLblPos val="nextTo"/>
        <c:crossAx val="138593408"/>
        <c:crosses val="autoZero"/>
        <c:auto val="0"/>
        <c:lblAlgn val="ctr"/>
        <c:lblOffset val="100"/>
        <c:noMultiLvlLbl val="0"/>
      </c:catAx>
      <c:valAx>
        <c:axId val="138593408"/>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2784087310801999"/>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8132480"/>
        <c:crosses val="max"/>
        <c:crossBetween val="between"/>
      </c:valAx>
      <c:spPr>
        <a:noFill/>
        <a:ln w="12700">
          <a:solidFill>
            <a:srgbClr val="808080"/>
          </a:solidFill>
          <a:prstDash val="solid"/>
        </a:ln>
      </c:spPr>
    </c:plotArea>
    <c:legend>
      <c:legendPos val="r"/>
      <c:layout>
        <c:manualLayout>
          <c:xMode val="edge"/>
          <c:yMode val="edge"/>
          <c:x val="0.15281501340482601"/>
          <c:y val="0.102564102564103"/>
          <c:w val="0.21179624664879401"/>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9227398454"/>
          <c:y val="8.97436833764058E-2"/>
          <c:w val="0.73846130732255699"/>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Graphs'!$BF$6:$BF$24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512 - 1024</c:v>
                </c:pt>
                <c:pt idx="17">
                  <c:v>1024-2048</c:v>
                </c:pt>
                <c:pt idx="18">
                  <c:v>2048-4096</c:v>
                </c:pt>
              </c:strCache>
            </c:strRef>
          </c:cat>
          <c:val>
            <c:numRef>
              <c:f>'[1]Pebble Count Graphs'!$BG$6:$BG$24</c:f>
              <c:numCache>
                <c:formatCode>General</c:formatCode>
                <c:ptCount val="19"/>
                <c:pt idx="0">
                  <c:v>11</c:v>
                </c:pt>
                <c:pt idx="3">
                  <c:v>3</c:v>
                </c:pt>
                <c:pt idx="4">
                  <c:v>3</c:v>
                </c:pt>
                <c:pt idx="5">
                  <c:v>3</c:v>
                </c:pt>
                <c:pt idx="6">
                  <c:v>1</c:v>
                </c:pt>
                <c:pt idx="7">
                  <c:v>4</c:v>
                </c:pt>
                <c:pt idx="8">
                  <c:v>8</c:v>
                </c:pt>
                <c:pt idx="9">
                  <c:v>16</c:v>
                </c:pt>
                <c:pt idx="10">
                  <c:v>17</c:v>
                </c:pt>
                <c:pt idx="11">
                  <c:v>18</c:v>
                </c:pt>
                <c:pt idx="12">
                  <c:v>18</c:v>
                </c:pt>
                <c:pt idx="13">
                  <c:v>3</c:v>
                </c:pt>
              </c:numCache>
            </c:numRef>
          </c:val>
        </c:ser>
        <c:dLbls>
          <c:showLegendKey val="0"/>
          <c:showVal val="0"/>
          <c:showCatName val="0"/>
          <c:showSerName val="0"/>
          <c:showPercent val="0"/>
          <c:showBubbleSize val="0"/>
        </c:dLbls>
        <c:gapWidth val="20"/>
        <c:axId val="73771648"/>
        <c:axId val="73774208"/>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Graphs'!$BI$6:$BI$24</c:f>
              <c:numCache>
                <c:formatCode>General</c:formatCode>
                <c:ptCount val="19"/>
                <c:pt idx="0">
                  <c:v>0.10476190476190476</c:v>
                </c:pt>
                <c:pt idx="1">
                  <c:v>0.10476190476190476</c:v>
                </c:pt>
                <c:pt idx="2">
                  <c:v>0.10476190476190476</c:v>
                </c:pt>
                <c:pt idx="3">
                  <c:v>0.13333333333333333</c:v>
                </c:pt>
                <c:pt idx="4">
                  <c:v>0.16190476190476191</c:v>
                </c:pt>
                <c:pt idx="5">
                  <c:v>0.19047619047619049</c:v>
                </c:pt>
                <c:pt idx="6">
                  <c:v>0.2</c:v>
                </c:pt>
                <c:pt idx="7">
                  <c:v>0.23809523809523811</c:v>
                </c:pt>
                <c:pt idx="8">
                  <c:v>0.31428571428571428</c:v>
                </c:pt>
                <c:pt idx="9">
                  <c:v>0.46666666666666667</c:v>
                </c:pt>
                <c:pt idx="10">
                  <c:v>0.62857142857142856</c:v>
                </c:pt>
                <c:pt idx="11">
                  <c:v>0.8</c:v>
                </c:pt>
                <c:pt idx="12">
                  <c:v>0.97142857142857153</c:v>
                </c:pt>
                <c:pt idx="13">
                  <c:v>1</c:v>
                </c:pt>
                <c:pt idx="14">
                  <c:v>1</c:v>
                </c:pt>
                <c:pt idx="15">
                  <c:v>1</c:v>
                </c:pt>
                <c:pt idx="16">
                  <c:v>1</c:v>
                </c:pt>
                <c:pt idx="17">
                  <c:v>1</c:v>
                </c:pt>
              </c:numCache>
            </c:numRef>
          </c:val>
          <c:smooth val="1"/>
        </c:ser>
        <c:dLbls>
          <c:showLegendKey val="0"/>
          <c:showVal val="0"/>
          <c:showCatName val="0"/>
          <c:showSerName val="0"/>
          <c:showPercent val="0"/>
          <c:showBubbleSize val="0"/>
        </c:dLbls>
        <c:marker val="1"/>
        <c:smooth val="0"/>
        <c:axId val="73776128"/>
        <c:axId val="73782016"/>
      </c:lineChart>
      <c:catAx>
        <c:axId val="7377164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1423379802"/>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774208"/>
        <c:crosses val="autoZero"/>
        <c:auto val="0"/>
        <c:lblAlgn val="ctr"/>
        <c:lblOffset val="100"/>
        <c:tickLblSkip val="1"/>
        <c:tickMarkSkip val="1"/>
        <c:noMultiLvlLbl val="0"/>
      </c:catAx>
      <c:valAx>
        <c:axId val="73774208"/>
        <c:scaling>
          <c:orientation val="minMax"/>
          <c:max val="28"/>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35675348269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771648"/>
        <c:crosses val="autoZero"/>
        <c:crossBetween val="between"/>
        <c:majorUnit val="2"/>
      </c:valAx>
      <c:catAx>
        <c:axId val="73776128"/>
        <c:scaling>
          <c:orientation val="minMax"/>
        </c:scaling>
        <c:delete val="1"/>
        <c:axPos val="b"/>
        <c:majorTickMark val="out"/>
        <c:minorTickMark val="none"/>
        <c:tickLblPos val="nextTo"/>
        <c:crossAx val="73782016"/>
        <c:crosses val="autoZero"/>
        <c:auto val="0"/>
        <c:lblAlgn val="ctr"/>
        <c:lblOffset val="100"/>
        <c:noMultiLvlLbl val="0"/>
      </c:catAx>
      <c:valAx>
        <c:axId val="73782016"/>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0389662802"/>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776128"/>
        <c:crosses val="max"/>
        <c:crossBetween val="between"/>
      </c:valAx>
      <c:spPr>
        <a:noFill/>
        <a:ln w="12700">
          <a:solidFill>
            <a:srgbClr val="808080"/>
          </a:solidFill>
          <a:prstDash val="solid"/>
        </a:ln>
      </c:spPr>
    </c:plotArea>
    <c:legend>
      <c:legendPos val="r"/>
      <c:layout>
        <c:manualLayout>
          <c:xMode val="edge"/>
          <c:yMode val="edge"/>
          <c:x val="0.14871794871794899"/>
          <c:y val="0.115384615384615"/>
          <c:w val="0.20256410256410201"/>
          <c:h val="0.128205128205129"/>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9227398454"/>
          <c:y val="8.97436833764058E-2"/>
          <c:w val="0.73846130732255699"/>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Graphs'!$BL$6:$BL$23</c:f>
              <c:strCache>
                <c:ptCount val="18"/>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512 - 1024</c:v>
                </c:pt>
                <c:pt idx="17">
                  <c:v>1024-2048</c:v>
                </c:pt>
              </c:strCache>
            </c:strRef>
          </c:cat>
          <c:val>
            <c:numRef>
              <c:f>'[1]Pebble Count Graphs'!$BM$6:$BM$23</c:f>
              <c:numCache>
                <c:formatCode>General</c:formatCode>
                <c:ptCount val="18"/>
                <c:pt idx="0">
                  <c:v>13</c:v>
                </c:pt>
                <c:pt idx="3">
                  <c:v>1</c:v>
                </c:pt>
                <c:pt idx="4">
                  <c:v>1</c:v>
                </c:pt>
                <c:pt idx="5">
                  <c:v>4</c:v>
                </c:pt>
                <c:pt idx="6">
                  <c:v>5</c:v>
                </c:pt>
                <c:pt idx="7">
                  <c:v>6</c:v>
                </c:pt>
                <c:pt idx="8">
                  <c:v>6</c:v>
                </c:pt>
                <c:pt idx="9">
                  <c:v>7</c:v>
                </c:pt>
                <c:pt idx="10">
                  <c:v>28</c:v>
                </c:pt>
                <c:pt idx="11">
                  <c:v>12</c:v>
                </c:pt>
                <c:pt idx="12">
                  <c:v>17</c:v>
                </c:pt>
                <c:pt idx="13">
                  <c:v>1</c:v>
                </c:pt>
              </c:numCache>
            </c:numRef>
          </c:val>
        </c:ser>
        <c:dLbls>
          <c:showLegendKey val="0"/>
          <c:showVal val="0"/>
          <c:showCatName val="0"/>
          <c:showSerName val="0"/>
          <c:showPercent val="0"/>
          <c:showBubbleSize val="0"/>
        </c:dLbls>
        <c:gapWidth val="20"/>
        <c:axId val="73799936"/>
        <c:axId val="73810688"/>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Graphs'!$BO$6:$BO$23</c:f>
              <c:numCache>
                <c:formatCode>General</c:formatCode>
                <c:ptCount val="18"/>
                <c:pt idx="0">
                  <c:v>0.12871287128712872</c:v>
                </c:pt>
                <c:pt idx="1">
                  <c:v>0.12871287128712872</c:v>
                </c:pt>
                <c:pt idx="2">
                  <c:v>0.12871287128712872</c:v>
                </c:pt>
                <c:pt idx="3">
                  <c:v>0.13861386138613863</c:v>
                </c:pt>
                <c:pt idx="4">
                  <c:v>0.14851485148514854</c:v>
                </c:pt>
                <c:pt idx="5">
                  <c:v>0.18811881188118815</c:v>
                </c:pt>
                <c:pt idx="6">
                  <c:v>0.23762376237623767</c:v>
                </c:pt>
                <c:pt idx="7">
                  <c:v>0.29702970297029707</c:v>
                </c:pt>
                <c:pt idx="8">
                  <c:v>0.35643564356435647</c:v>
                </c:pt>
                <c:pt idx="9">
                  <c:v>0.42574257425742579</c:v>
                </c:pt>
                <c:pt idx="10">
                  <c:v>0.70297029702970304</c:v>
                </c:pt>
                <c:pt idx="11">
                  <c:v>0.82178217821782185</c:v>
                </c:pt>
                <c:pt idx="12">
                  <c:v>0.9900990099009902</c:v>
                </c:pt>
                <c:pt idx="13">
                  <c:v>1</c:v>
                </c:pt>
                <c:pt idx="14">
                  <c:v>1</c:v>
                </c:pt>
                <c:pt idx="15">
                  <c:v>1</c:v>
                </c:pt>
                <c:pt idx="16">
                  <c:v>1</c:v>
                </c:pt>
                <c:pt idx="17">
                  <c:v>1</c:v>
                </c:pt>
              </c:numCache>
            </c:numRef>
          </c:val>
          <c:smooth val="1"/>
        </c:ser>
        <c:dLbls>
          <c:showLegendKey val="0"/>
          <c:showVal val="0"/>
          <c:showCatName val="0"/>
          <c:showSerName val="0"/>
          <c:showPercent val="0"/>
          <c:showBubbleSize val="0"/>
        </c:dLbls>
        <c:marker val="1"/>
        <c:smooth val="0"/>
        <c:axId val="73812608"/>
        <c:axId val="73814400"/>
      </c:lineChart>
      <c:catAx>
        <c:axId val="7379993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1423379802"/>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810688"/>
        <c:crosses val="autoZero"/>
        <c:auto val="0"/>
        <c:lblAlgn val="ctr"/>
        <c:lblOffset val="100"/>
        <c:tickLblSkip val="1"/>
        <c:tickMarkSkip val="1"/>
        <c:noMultiLvlLbl val="0"/>
      </c:catAx>
      <c:valAx>
        <c:axId val="73810688"/>
        <c:scaling>
          <c:orientation val="minMax"/>
          <c:max val="38"/>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35675348269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799936"/>
        <c:crosses val="autoZero"/>
        <c:crossBetween val="between"/>
        <c:majorUnit val="2"/>
      </c:valAx>
      <c:catAx>
        <c:axId val="73812608"/>
        <c:scaling>
          <c:orientation val="minMax"/>
        </c:scaling>
        <c:delete val="1"/>
        <c:axPos val="b"/>
        <c:majorTickMark val="out"/>
        <c:minorTickMark val="none"/>
        <c:tickLblPos val="nextTo"/>
        <c:crossAx val="73814400"/>
        <c:crosses val="autoZero"/>
        <c:auto val="0"/>
        <c:lblAlgn val="ctr"/>
        <c:lblOffset val="100"/>
        <c:noMultiLvlLbl val="0"/>
      </c:catAx>
      <c:valAx>
        <c:axId val="73814400"/>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0389662802"/>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812608"/>
        <c:crosses val="max"/>
        <c:crossBetween val="between"/>
      </c:valAx>
      <c:spPr>
        <a:noFill/>
        <a:ln w="12700">
          <a:solidFill>
            <a:srgbClr val="808080"/>
          </a:solidFill>
          <a:prstDash val="solid"/>
        </a:ln>
      </c:spPr>
    </c:plotArea>
    <c:legend>
      <c:legendPos val="r"/>
      <c:layout>
        <c:manualLayout>
          <c:xMode val="edge"/>
          <c:yMode val="edge"/>
          <c:x val="0.14871794871794899"/>
          <c:y val="0.115384615384615"/>
          <c:w val="0.20256410256410201"/>
          <c:h val="0.128205128205129"/>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9227398454"/>
          <c:y val="8.97436833764058E-2"/>
          <c:w val="0.73846130732255699"/>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Graphs'!$BR$6:$BR$24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512 - 1024</c:v>
                </c:pt>
                <c:pt idx="17">
                  <c:v>1024-2048</c:v>
                </c:pt>
                <c:pt idx="18">
                  <c:v>2048-4096</c:v>
                </c:pt>
              </c:strCache>
            </c:strRef>
          </c:cat>
          <c:val>
            <c:numRef>
              <c:f>'[1]Pebble Count Graphs'!$BS$6:$BS$24</c:f>
              <c:numCache>
                <c:formatCode>General</c:formatCode>
                <c:ptCount val="19"/>
                <c:pt idx="0">
                  <c:v>4</c:v>
                </c:pt>
                <c:pt idx="4">
                  <c:v>1</c:v>
                </c:pt>
                <c:pt idx="6">
                  <c:v>4</c:v>
                </c:pt>
                <c:pt idx="7">
                  <c:v>2</c:v>
                </c:pt>
                <c:pt idx="8">
                  <c:v>9</c:v>
                </c:pt>
                <c:pt idx="9">
                  <c:v>14</c:v>
                </c:pt>
                <c:pt idx="10">
                  <c:v>21</c:v>
                </c:pt>
                <c:pt idx="11">
                  <c:v>10</c:v>
                </c:pt>
                <c:pt idx="12">
                  <c:v>26</c:v>
                </c:pt>
                <c:pt idx="13">
                  <c:v>5</c:v>
                </c:pt>
                <c:pt idx="14">
                  <c:v>4</c:v>
                </c:pt>
                <c:pt idx="15">
                  <c:v>1</c:v>
                </c:pt>
              </c:numCache>
            </c:numRef>
          </c:val>
        </c:ser>
        <c:dLbls>
          <c:showLegendKey val="0"/>
          <c:showVal val="0"/>
          <c:showCatName val="0"/>
          <c:showSerName val="0"/>
          <c:showPercent val="0"/>
          <c:showBubbleSize val="0"/>
        </c:dLbls>
        <c:gapWidth val="20"/>
        <c:axId val="73828224"/>
        <c:axId val="73830784"/>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Graphs'!$BU$6:$BU$24</c:f>
              <c:numCache>
                <c:formatCode>General</c:formatCode>
                <c:ptCount val="19"/>
                <c:pt idx="0">
                  <c:v>3.9603960396039604E-2</c:v>
                </c:pt>
                <c:pt idx="1">
                  <c:v>3.9603960396039604E-2</c:v>
                </c:pt>
                <c:pt idx="2">
                  <c:v>3.9603960396039604E-2</c:v>
                </c:pt>
                <c:pt idx="3">
                  <c:v>3.9603960396039604E-2</c:v>
                </c:pt>
                <c:pt idx="4">
                  <c:v>4.9504950495049507E-2</c:v>
                </c:pt>
                <c:pt idx="5">
                  <c:v>4.9504950495049507E-2</c:v>
                </c:pt>
                <c:pt idx="6">
                  <c:v>8.9108910891089105E-2</c:v>
                </c:pt>
                <c:pt idx="7">
                  <c:v>0.10891089108910891</c:v>
                </c:pt>
                <c:pt idx="8">
                  <c:v>0.19801980198019803</c:v>
                </c:pt>
                <c:pt idx="9">
                  <c:v>0.33663366336633666</c:v>
                </c:pt>
                <c:pt idx="10">
                  <c:v>0.54455445544554459</c:v>
                </c:pt>
                <c:pt idx="11">
                  <c:v>0.64356435643564358</c:v>
                </c:pt>
                <c:pt idx="12">
                  <c:v>0.90099009900990101</c:v>
                </c:pt>
                <c:pt idx="13">
                  <c:v>0.95049504950495056</c:v>
                </c:pt>
                <c:pt idx="14">
                  <c:v>0.9900990099009902</c:v>
                </c:pt>
                <c:pt idx="15">
                  <c:v>1</c:v>
                </c:pt>
                <c:pt idx="16">
                  <c:v>1</c:v>
                </c:pt>
                <c:pt idx="17">
                  <c:v>1</c:v>
                </c:pt>
              </c:numCache>
            </c:numRef>
          </c:val>
          <c:smooth val="1"/>
        </c:ser>
        <c:dLbls>
          <c:showLegendKey val="0"/>
          <c:showVal val="0"/>
          <c:showCatName val="0"/>
          <c:showSerName val="0"/>
          <c:showPercent val="0"/>
          <c:showBubbleSize val="0"/>
        </c:dLbls>
        <c:marker val="1"/>
        <c:smooth val="0"/>
        <c:axId val="73832704"/>
        <c:axId val="73838592"/>
      </c:lineChart>
      <c:catAx>
        <c:axId val="73828224"/>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1423379802"/>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830784"/>
        <c:crosses val="autoZero"/>
        <c:auto val="0"/>
        <c:lblAlgn val="ctr"/>
        <c:lblOffset val="100"/>
        <c:tickLblSkip val="1"/>
        <c:tickMarkSkip val="1"/>
        <c:noMultiLvlLbl val="0"/>
      </c:catAx>
      <c:valAx>
        <c:axId val="73830784"/>
        <c:scaling>
          <c:orientation val="minMax"/>
          <c:max val="38"/>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35675348269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828224"/>
        <c:crosses val="autoZero"/>
        <c:crossBetween val="between"/>
        <c:majorUnit val="2"/>
      </c:valAx>
      <c:catAx>
        <c:axId val="73832704"/>
        <c:scaling>
          <c:orientation val="minMax"/>
        </c:scaling>
        <c:delete val="1"/>
        <c:axPos val="b"/>
        <c:majorTickMark val="out"/>
        <c:minorTickMark val="none"/>
        <c:tickLblPos val="nextTo"/>
        <c:crossAx val="73838592"/>
        <c:crosses val="autoZero"/>
        <c:auto val="0"/>
        <c:lblAlgn val="ctr"/>
        <c:lblOffset val="100"/>
        <c:noMultiLvlLbl val="0"/>
      </c:catAx>
      <c:valAx>
        <c:axId val="73838592"/>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0389662802"/>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832704"/>
        <c:crosses val="max"/>
        <c:crossBetween val="between"/>
      </c:valAx>
      <c:spPr>
        <a:noFill/>
        <a:ln w="12700">
          <a:solidFill>
            <a:srgbClr val="808080"/>
          </a:solidFill>
          <a:prstDash val="solid"/>
        </a:ln>
      </c:spPr>
    </c:plotArea>
    <c:legend>
      <c:legendPos val="r"/>
      <c:layout>
        <c:manualLayout>
          <c:xMode val="edge"/>
          <c:yMode val="edge"/>
          <c:x val="0.14871794871794899"/>
          <c:y val="0.115384615384615"/>
          <c:w val="0.20256410256410201"/>
          <c:h val="0.128205128205129"/>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9227398454"/>
          <c:y val="8.97436833764058E-2"/>
          <c:w val="0.73846130732255699"/>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Graphs'!$J$6:$J$24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512-1024</c:v>
                </c:pt>
                <c:pt idx="17">
                  <c:v>1024-2048</c:v>
                </c:pt>
                <c:pt idx="18">
                  <c:v>2048-4096</c:v>
                </c:pt>
              </c:strCache>
            </c:strRef>
          </c:cat>
          <c:val>
            <c:numRef>
              <c:f>'[1]Pebble Count Graphs'!$K$6:$K$24</c:f>
              <c:numCache>
                <c:formatCode>General</c:formatCode>
                <c:ptCount val="19"/>
                <c:pt idx="0">
                  <c:v>10</c:v>
                </c:pt>
                <c:pt idx="1">
                  <c:v>3</c:v>
                </c:pt>
                <c:pt idx="2">
                  <c:v>4</c:v>
                </c:pt>
                <c:pt idx="3">
                  <c:v>3</c:v>
                </c:pt>
                <c:pt idx="5">
                  <c:v>5</c:v>
                </c:pt>
                <c:pt idx="6">
                  <c:v>4</c:v>
                </c:pt>
                <c:pt idx="8">
                  <c:v>5</c:v>
                </c:pt>
                <c:pt idx="9">
                  <c:v>4</c:v>
                </c:pt>
                <c:pt idx="10">
                  <c:v>11</c:v>
                </c:pt>
                <c:pt idx="11">
                  <c:v>6</c:v>
                </c:pt>
                <c:pt idx="12">
                  <c:v>20</c:v>
                </c:pt>
                <c:pt idx="13">
                  <c:v>7</c:v>
                </c:pt>
                <c:pt idx="14">
                  <c:v>8</c:v>
                </c:pt>
                <c:pt idx="15">
                  <c:v>8</c:v>
                </c:pt>
                <c:pt idx="16">
                  <c:v>7</c:v>
                </c:pt>
                <c:pt idx="17">
                  <c:v>2</c:v>
                </c:pt>
                <c:pt idx="18">
                  <c:v>4</c:v>
                </c:pt>
              </c:numCache>
            </c:numRef>
          </c:val>
        </c:ser>
        <c:dLbls>
          <c:showLegendKey val="0"/>
          <c:showVal val="0"/>
          <c:showCatName val="0"/>
          <c:showSerName val="0"/>
          <c:showPercent val="0"/>
          <c:showBubbleSize val="0"/>
        </c:dLbls>
        <c:gapWidth val="20"/>
        <c:axId val="73537792"/>
        <c:axId val="73544448"/>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Graphs'!$M$6:$M$24</c:f>
              <c:numCache>
                <c:formatCode>General</c:formatCode>
                <c:ptCount val="19"/>
                <c:pt idx="0">
                  <c:v>9.0090090090090086E-2</c:v>
                </c:pt>
                <c:pt idx="1">
                  <c:v>0.11711711711711711</c:v>
                </c:pt>
                <c:pt idx="2">
                  <c:v>0.15315315315315314</c:v>
                </c:pt>
                <c:pt idx="3">
                  <c:v>0.18018018018018017</c:v>
                </c:pt>
                <c:pt idx="4">
                  <c:v>0.18018018018018017</c:v>
                </c:pt>
                <c:pt idx="5">
                  <c:v>0.2252252252252252</c:v>
                </c:pt>
                <c:pt idx="6">
                  <c:v>0.26126126126126126</c:v>
                </c:pt>
                <c:pt idx="7">
                  <c:v>0.26126126126126126</c:v>
                </c:pt>
                <c:pt idx="8">
                  <c:v>0.30630630630630629</c:v>
                </c:pt>
                <c:pt idx="9">
                  <c:v>0.34234234234234234</c:v>
                </c:pt>
                <c:pt idx="10">
                  <c:v>0.44144144144144143</c:v>
                </c:pt>
                <c:pt idx="11">
                  <c:v>0.49549549549549549</c:v>
                </c:pt>
                <c:pt idx="12">
                  <c:v>0.67567567567567566</c:v>
                </c:pt>
                <c:pt idx="13">
                  <c:v>0.73873873873873874</c:v>
                </c:pt>
                <c:pt idx="14">
                  <c:v>0.81081081081081086</c:v>
                </c:pt>
                <c:pt idx="15">
                  <c:v>0.88288288288288297</c:v>
                </c:pt>
                <c:pt idx="16">
                  <c:v>0.94594594594594605</c:v>
                </c:pt>
                <c:pt idx="17">
                  <c:v>0.96396396396396411</c:v>
                </c:pt>
                <c:pt idx="18">
                  <c:v>1.0000000000000002</c:v>
                </c:pt>
              </c:numCache>
            </c:numRef>
          </c:val>
          <c:smooth val="1"/>
        </c:ser>
        <c:dLbls>
          <c:showLegendKey val="0"/>
          <c:showVal val="0"/>
          <c:showCatName val="0"/>
          <c:showSerName val="0"/>
          <c:showPercent val="0"/>
          <c:showBubbleSize val="0"/>
        </c:dLbls>
        <c:marker val="1"/>
        <c:smooth val="0"/>
        <c:axId val="73546368"/>
        <c:axId val="73548160"/>
      </c:lineChart>
      <c:catAx>
        <c:axId val="7353779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1423379802"/>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544448"/>
        <c:crosses val="autoZero"/>
        <c:auto val="0"/>
        <c:lblAlgn val="ctr"/>
        <c:lblOffset val="100"/>
        <c:tickLblSkip val="1"/>
        <c:tickMarkSkip val="1"/>
        <c:noMultiLvlLbl val="0"/>
      </c:catAx>
      <c:valAx>
        <c:axId val="73544448"/>
        <c:scaling>
          <c:orientation val="minMax"/>
          <c:max val="20"/>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35675348269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537792"/>
        <c:crosses val="autoZero"/>
        <c:crossBetween val="between"/>
        <c:majorUnit val="2"/>
      </c:valAx>
      <c:catAx>
        <c:axId val="73546368"/>
        <c:scaling>
          <c:orientation val="minMax"/>
        </c:scaling>
        <c:delete val="1"/>
        <c:axPos val="b"/>
        <c:majorTickMark val="out"/>
        <c:minorTickMark val="none"/>
        <c:tickLblPos val="nextTo"/>
        <c:crossAx val="73548160"/>
        <c:crosses val="autoZero"/>
        <c:auto val="0"/>
        <c:lblAlgn val="ctr"/>
        <c:lblOffset val="100"/>
        <c:noMultiLvlLbl val="0"/>
      </c:catAx>
      <c:valAx>
        <c:axId val="73548160"/>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0389662802"/>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546368"/>
        <c:crosses val="max"/>
        <c:crossBetween val="between"/>
      </c:valAx>
      <c:spPr>
        <a:noFill/>
        <a:ln w="12700">
          <a:solidFill>
            <a:srgbClr val="808080"/>
          </a:solidFill>
          <a:prstDash val="solid"/>
        </a:ln>
      </c:spPr>
    </c:plotArea>
    <c:legend>
      <c:legendPos val="r"/>
      <c:layout>
        <c:manualLayout>
          <c:xMode val="edge"/>
          <c:yMode val="edge"/>
          <c:x val="0.15384615384615399"/>
          <c:y val="0.102564102564103"/>
          <c:w val="0.20256410256410301"/>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75057704522"/>
          <c:y val="8.97436833764058E-2"/>
          <c:w val="0.73604015305253001"/>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Graphs'!$P$6:$P$24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512-1024</c:v>
                </c:pt>
                <c:pt idx="17">
                  <c:v>1024-2048</c:v>
                </c:pt>
                <c:pt idx="18">
                  <c:v>2048-4096</c:v>
                </c:pt>
              </c:strCache>
            </c:strRef>
          </c:cat>
          <c:val>
            <c:numRef>
              <c:f>'[1]Pebble Count Graphs'!$Q$6:$Q$24</c:f>
              <c:numCache>
                <c:formatCode>General</c:formatCode>
                <c:ptCount val="19"/>
                <c:pt idx="0">
                  <c:v>14</c:v>
                </c:pt>
                <c:pt idx="3">
                  <c:v>3</c:v>
                </c:pt>
                <c:pt idx="4">
                  <c:v>1</c:v>
                </c:pt>
                <c:pt idx="5">
                  <c:v>2</c:v>
                </c:pt>
                <c:pt idx="6">
                  <c:v>2</c:v>
                </c:pt>
                <c:pt idx="7">
                  <c:v>4</c:v>
                </c:pt>
                <c:pt idx="8">
                  <c:v>8</c:v>
                </c:pt>
                <c:pt idx="9">
                  <c:v>8</c:v>
                </c:pt>
                <c:pt idx="10">
                  <c:v>10</c:v>
                </c:pt>
                <c:pt idx="11">
                  <c:v>10</c:v>
                </c:pt>
                <c:pt idx="12">
                  <c:v>13</c:v>
                </c:pt>
                <c:pt idx="13">
                  <c:v>11</c:v>
                </c:pt>
                <c:pt idx="14">
                  <c:v>10</c:v>
                </c:pt>
                <c:pt idx="15">
                  <c:v>0</c:v>
                </c:pt>
                <c:pt idx="16">
                  <c:v>5</c:v>
                </c:pt>
              </c:numCache>
            </c:numRef>
          </c:val>
        </c:ser>
        <c:dLbls>
          <c:showLegendKey val="0"/>
          <c:showVal val="0"/>
          <c:showCatName val="0"/>
          <c:showSerName val="0"/>
          <c:showPercent val="0"/>
          <c:showBubbleSize val="0"/>
        </c:dLbls>
        <c:gapWidth val="20"/>
        <c:axId val="73566080"/>
        <c:axId val="73572736"/>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Graphs'!$S$6:$S$24</c:f>
              <c:numCache>
                <c:formatCode>General</c:formatCode>
                <c:ptCount val="19"/>
                <c:pt idx="0">
                  <c:v>0.13861386138613863</c:v>
                </c:pt>
                <c:pt idx="1">
                  <c:v>0.13861386138613863</c:v>
                </c:pt>
                <c:pt idx="2">
                  <c:v>0.13861386138613863</c:v>
                </c:pt>
                <c:pt idx="3">
                  <c:v>0.16831683168316833</c:v>
                </c:pt>
                <c:pt idx="4">
                  <c:v>0.17821782178217824</c:v>
                </c:pt>
                <c:pt idx="5">
                  <c:v>0.19801980198019803</c:v>
                </c:pt>
                <c:pt idx="6">
                  <c:v>0.21782178217821782</c:v>
                </c:pt>
                <c:pt idx="7">
                  <c:v>0.25742574257425743</c:v>
                </c:pt>
                <c:pt idx="8">
                  <c:v>0.33663366336633666</c:v>
                </c:pt>
                <c:pt idx="9">
                  <c:v>0.41584158415841588</c:v>
                </c:pt>
                <c:pt idx="10">
                  <c:v>0.51485148514851486</c:v>
                </c:pt>
                <c:pt idx="11">
                  <c:v>0.61386138613861385</c:v>
                </c:pt>
                <c:pt idx="12">
                  <c:v>0.74257425742574257</c:v>
                </c:pt>
                <c:pt idx="13">
                  <c:v>0.85148514851485146</c:v>
                </c:pt>
                <c:pt idx="14">
                  <c:v>0.95049504950495045</c:v>
                </c:pt>
                <c:pt idx="15">
                  <c:v>0.95049504950495045</c:v>
                </c:pt>
                <c:pt idx="16">
                  <c:v>1</c:v>
                </c:pt>
                <c:pt idx="17">
                  <c:v>1</c:v>
                </c:pt>
              </c:numCache>
            </c:numRef>
          </c:val>
          <c:smooth val="1"/>
        </c:ser>
        <c:dLbls>
          <c:showLegendKey val="0"/>
          <c:showVal val="0"/>
          <c:showCatName val="0"/>
          <c:showSerName val="0"/>
          <c:showPercent val="0"/>
          <c:showBubbleSize val="0"/>
        </c:dLbls>
        <c:marker val="1"/>
        <c:smooth val="0"/>
        <c:axId val="73574656"/>
        <c:axId val="73576448"/>
      </c:lineChart>
      <c:catAx>
        <c:axId val="7356608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3883048898"/>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572736"/>
        <c:crosses val="autoZero"/>
        <c:auto val="0"/>
        <c:lblAlgn val="ctr"/>
        <c:lblOffset val="100"/>
        <c:tickLblSkip val="1"/>
        <c:tickMarkSkip val="1"/>
        <c:noMultiLvlLbl val="0"/>
      </c:catAx>
      <c:valAx>
        <c:axId val="73572736"/>
        <c:scaling>
          <c:orientation val="minMax"/>
          <c:max val="32"/>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2214716815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566080"/>
        <c:crosses val="autoZero"/>
        <c:crossBetween val="between"/>
        <c:majorUnit val="2"/>
      </c:valAx>
      <c:catAx>
        <c:axId val="73574656"/>
        <c:scaling>
          <c:orientation val="minMax"/>
        </c:scaling>
        <c:delete val="1"/>
        <c:axPos val="b"/>
        <c:majorTickMark val="out"/>
        <c:minorTickMark val="none"/>
        <c:tickLblPos val="nextTo"/>
        <c:crossAx val="73576448"/>
        <c:crosses val="autoZero"/>
        <c:auto val="0"/>
        <c:lblAlgn val="ctr"/>
        <c:lblOffset val="100"/>
        <c:noMultiLvlLbl val="0"/>
      </c:catAx>
      <c:valAx>
        <c:axId val="73576448"/>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87417562603"/>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574656"/>
        <c:crosses val="max"/>
        <c:crossBetween val="between"/>
      </c:valAx>
      <c:spPr>
        <a:noFill/>
        <a:ln w="12700">
          <a:solidFill>
            <a:srgbClr val="808080"/>
          </a:solidFill>
          <a:prstDash val="solid"/>
        </a:ln>
      </c:spPr>
    </c:plotArea>
    <c:legend>
      <c:legendPos val="r"/>
      <c:layout>
        <c:manualLayout>
          <c:xMode val="edge"/>
          <c:yMode val="edge"/>
          <c:x val="0.15482233502538101"/>
          <c:y val="0.106837606837607"/>
          <c:w val="0.20050741436508299"/>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831370571487"/>
          <c:y val="8.97436833764058E-2"/>
          <c:w val="0.73299838264324102"/>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Graphs'!$V$6:$V$24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512-1024</c:v>
                </c:pt>
                <c:pt idx="17">
                  <c:v>1024-2048</c:v>
                </c:pt>
                <c:pt idx="18">
                  <c:v>2048-4096</c:v>
                </c:pt>
              </c:strCache>
            </c:strRef>
          </c:cat>
          <c:val>
            <c:numRef>
              <c:f>'[1]Pebble Count Graphs'!$W$6:$W$24</c:f>
              <c:numCache>
                <c:formatCode>General</c:formatCode>
                <c:ptCount val="19"/>
                <c:pt idx="0">
                  <c:v>13</c:v>
                </c:pt>
                <c:pt idx="1">
                  <c:v>1</c:v>
                </c:pt>
                <c:pt idx="3">
                  <c:v>1</c:v>
                </c:pt>
                <c:pt idx="4">
                  <c:v>2</c:v>
                </c:pt>
                <c:pt idx="5">
                  <c:v>2</c:v>
                </c:pt>
                <c:pt idx="6">
                  <c:v>5</c:v>
                </c:pt>
                <c:pt idx="7">
                  <c:v>6</c:v>
                </c:pt>
                <c:pt idx="8">
                  <c:v>4</c:v>
                </c:pt>
                <c:pt idx="9">
                  <c:v>13</c:v>
                </c:pt>
                <c:pt idx="10">
                  <c:v>9</c:v>
                </c:pt>
                <c:pt idx="11">
                  <c:v>9</c:v>
                </c:pt>
                <c:pt idx="12">
                  <c:v>8</c:v>
                </c:pt>
                <c:pt idx="13">
                  <c:v>12</c:v>
                </c:pt>
                <c:pt idx="14">
                  <c:v>10</c:v>
                </c:pt>
                <c:pt idx="15">
                  <c:v>4</c:v>
                </c:pt>
                <c:pt idx="16">
                  <c:v>3</c:v>
                </c:pt>
                <c:pt idx="17">
                  <c:v>1</c:v>
                </c:pt>
              </c:numCache>
            </c:numRef>
          </c:val>
        </c:ser>
        <c:dLbls>
          <c:showLegendKey val="0"/>
          <c:showVal val="0"/>
          <c:showCatName val="0"/>
          <c:showSerName val="0"/>
          <c:showPercent val="0"/>
          <c:showBubbleSize val="0"/>
        </c:dLbls>
        <c:gapWidth val="20"/>
        <c:axId val="73586176"/>
        <c:axId val="73588736"/>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Graphs'!$Y$6:$Y$24</c:f>
              <c:numCache>
                <c:formatCode>General</c:formatCode>
                <c:ptCount val="19"/>
                <c:pt idx="0">
                  <c:v>0.12621359223300971</c:v>
                </c:pt>
                <c:pt idx="1">
                  <c:v>0.13592233009708737</c:v>
                </c:pt>
                <c:pt idx="2">
                  <c:v>0.13592233009708737</c:v>
                </c:pt>
                <c:pt idx="3">
                  <c:v>0.14563106796116504</c:v>
                </c:pt>
                <c:pt idx="4">
                  <c:v>0.16504854368932037</c:v>
                </c:pt>
                <c:pt idx="5">
                  <c:v>0.1844660194174757</c:v>
                </c:pt>
                <c:pt idx="6">
                  <c:v>0.23300970873786406</c:v>
                </c:pt>
                <c:pt idx="7">
                  <c:v>0.29126213592233008</c:v>
                </c:pt>
                <c:pt idx="8">
                  <c:v>0.33009708737864074</c:v>
                </c:pt>
                <c:pt idx="9">
                  <c:v>0.45631067961165045</c:v>
                </c:pt>
                <c:pt idx="10">
                  <c:v>0.5436893203883495</c:v>
                </c:pt>
                <c:pt idx="11">
                  <c:v>0.63106796116504849</c:v>
                </c:pt>
                <c:pt idx="12">
                  <c:v>0.70873786407766981</c:v>
                </c:pt>
                <c:pt idx="13">
                  <c:v>0.8252427184466018</c:v>
                </c:pt>
                <c:pt idx="14">
                  <c:v>0.92233009708737845</c:v>
                </c:pt>
                <c:pt idx="15">
                  <c:v>0.96116504854368912</c:v>
                </c:pt>
                <c:pt idx="16">
                  <c:v>0.99029126213592211</c:v>
                </c:pt>
                <c:pt idx="17">
                  <c:v>0.99999999999999978</c:v>
                </c:pt>
              </c:numCache>
            </c:numRef>
          </c:val>
          <c:smooth val="1"/>
        </c:ser>
        <c:dLbls>
          <c:showLegendKey val="0"/>
          <c:showVal val="0"/>
          <c:showCatName val="0"/>
          <c:showSerName val="0"/>
          <c:showPercent val="0"/>
          <c:showBubbleSize val="0"/>
        </c:dLbls>
        <c:marker val="1"/>
        <c:smooth val="0"/>
        <c:axId val="73590656"/>
        <c:axId val="73592192"/>
      </c:lineChart>
      <c:catAx>
        <c:axId val="7358617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5695273602"/>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588736"/>
        <c:crosses val="autoZero"/>
        <c:auto val="0"/>
        <c:lblAlgn val="ctr"/>
        <c:lblOffset val="100"/>
        <c:tickLblSkip val="1"/>
        <c:tickMarkSkip val="1"/>
        <c:noMultiLvlLbl val="0"/>
      </c:catAx>
      <c:valAx>
        <c:axId val="73588736"/>
        <c:scaling>
          <c:orientation val="minMax"/>
          <c:max val="25"/>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32013724979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586176"/>
        <c:crosses val="autoZero"/>
        <c:crossBetween val="between"/>
        <c:majorUnit val="2"/>
      </c:valAx>
      <c:catAx>
        <c:axId val="73590656"/>
        <c:scaling>
          <c:orientation val="minMax"/>
        </c:scaling>
        <c:delete val="1"/>
        <c:axPos val="b"/>
        <c:majorTickMark val="out"/>
        <c:minorTickMark val="none"/>
        <c:tickLblPos val="nextTo"/>
        <c:crossAx val="73592192"/>
        <c:crosses val="autoZero"/>
        <c:auto val="0"/>
        <c:lblAlgn val="ctr"/>
        <c:lblOffset val="100"/>
        <c:noMultiLvlLbl val="0"/>
      </c:catAx>
      <c:valAx>
        <c:axId val="73592192"/>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0186239302"/>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590656"/>
        <c:crosses val="max"/>
        <c:crossBetween val="between"/>
      </c:valAx>
      <c:spPr>
        <a:noFill/>
        <a:ln w="12700">
          <a:solidFill>
            <a:srgbClr val="808080"/>
          </a:solidFill>
          <a:prstDash val="solid"/>
        </a:ln>
      </c:spPr>
    </c:plotArea>
    <c:legend>
      <c:legendPos val="r"/>
      <c:layout>
        <c:manualLayout>
          <c:xMode val="edge"/>
          <c:yMode val="edge"/>
          <c:x val="0.14861480790971701"/>
          <c:y val="0.115384615384615"/>
          <c:w val="0.19899264166286501"/>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837571723911"/>
          <c:y val="8.97436833764058E-2"/>
          <c:w val="0.73645408767665599"/>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Graphs'!$AB$6:$AB$24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512-1024</c:v>
                </c:pt>
                <c:pt idx="17">
                  <c:v>1024-2048</c:v>
                </c:pt>
                <c:pt idx="18">
                  <c:v>2048-4096</c:v>
                </c:pt>
              </c:strCache>
            </c:strRef>
          </c:cat>
          <c:val>
            <c:numRef>
              <c:f>'[1]Pebble Count Graphs'!$AC$6:$AC$24</c:f>
              <c:numCache>
                <c:formatCode>General</c:formatCode>
                <c:ptCount val="19"/>
                <c:pt idx="0">
                  <c:v>9</c:v>
                </c:pt>
                <c:pt idx="3">
                  <c:v>1</c:v>
                </c:pt>
                <c:pt idx="5">
                  <c:v>2</c:v>
                </c:pt>
                <c:pt idx="6">
                  <c:v>1</c:v>
                </c:pt>
                <c:pt idx="7">
                  <c:v>6</c:v>
                </c:pt>
                <c:pt idx="8">
                  <c:v>6</c:v>
                </c:pt>
                <c:pt idx="9">
                  <c:v>8</c:v>
                </c:pt>
                <c:pt idx="10">
                  <c:v>26</c:v>
                </c:pt>
                <c:pt idx="11">
                  <c:v>26</c:v>
                </c:pt>
                <c:pt idx="12">
                  <c:v>16</c:v>
                </c:pt>
                <c:pt idx="13">
                  <c:v>2</c:v>
                </c:pt>
                <c:pt idx="14">
                  <c:v>1</c:v>
                </c:pt>
              </c:numCache>
            </c:numRef>
          </c:val>
        </c:ser>
        <c:dLbls>
          <c:showLegendKey val="0"/>
          <c:showVal val="0"/>
          <c:showCatName val="0"/>
          <c:showSerName val="0"/>
          <c:showPercent val="0"/>
          <c:showBubbleSize val="0"/>
        </c:dLbls>
        <c:gapWidth val="20"/>
        <c:axId val="73610368"/>
        <c:axId val="73612672"/>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Graphs'!$AE$6:$AE$24</c:f>
              <c:numCache>
                <c:formatCode>General</c:formatCode>
                <c:ptCount val="19"/>
                <c:pt idx="0">
                  <c:v>8.6538461538461536E-2</c:v>
                </c:pt>
                <c:pt idx="1">
                  <c:v>8.6538461538461536E-2</c:v>
                </c:pt>
                <c:pt idx="2">
                  <c:v>8.6538461538461536E-2</c:v>
                </c:pt>
                <c:pt idx="3">
                  <c:v>9.6153846153846145E-2</c:v>
                </c:pt>
                <c:pt idx="4">
                  <c:v>9.6153846153846145E-2</c:v>
                </c:pt>
                <c:pt idx="5">
                  <c:v>0.11538461538461538</c:v>
                </c:pt>
                <c:pt idx="6">
                  <c:v>0.125</c:v>
                </c:pt>
                <c:pt idx="7">
                  <c:v>0.18269230769230771</c:v>
                </c:pt>
                <c:pt idx="8">
                  <c:v>0.24038461538461542</c:v>
                </c:pt>
                <c:pt idx="9">
                  <c:v>0.31730769230769235</c:v>
                </c:pt>
                <c:pt idx="10">
                  <c:v>0.56730769230769229</c:v>
                </c:pt>
                <c:pt idx="11">
                  <c:v>0.81730769230769229</c:v>
                </c:pt>
                <c:pt idx="12">
                  <c:v>0.97115384615384615</c:v>
                </c:pt>
                <c:pt idx="13">
                  <c:v>0.99038461538461542</c:v>
                </c:pt>
                <c:pt idx="14">
                  <c:v>1</c:v>
                </c:pt>
                <c:pt idx="15">
                  <c:v>1</c:v>
                </c:pt>
                <c:pt idx="16">
                  <c:v>1</c:v>
                </c:pt>
                <c:pt idx="17">
                  <c:v>1</c:v>
                </c:pt>
              </c:numCache>
            </c:numRef>
          </c:val>
          <c:smooth val="1"/>
        </c:ser>
        <c:dLbls>
          <c:showLegendKey val="0"/>
          <c:showVal val="0"/>
          <c:showCatName val="0"/>
          <c:showSerName val="0"/>
          <c:showPercent val="0"/>
          <c:showBubbleSize val="0"/>
        </c:dLbls>
        <c:marker val="1"/>
        <c:smooth val="0"/>
        <c:axId val="73618944"/>
        <c:axId val="73620480"/>
      </c:lineChart>
      <c:catAx>
        <c:axId val="7361036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41577130398"/>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612672"/>
        <c:crosses val="autoZero"/>
        <c:auto val="0"/>
        <c:lblAlgn val="ctr"/>
        <c:lblOffset val="100"/>
        <c:tickLblSkip val="1"/>
        <c:tickMarkSkip val="1"/>
        <c:noMultiLvlLbl val="0"/>
      </c:catAx>
      <c:valAx>
        <c:axId val="73612672"/>
        <c:scaling>
          <c:orientation val="minMax"/>
          <c:max val="31"/>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413444009101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610368"/>
        <c:crosses val="autoZero"/>
        <c:crossBetween val="between"/>
        <c:majorUnit val="2"/>
      </c:valAx>
      <c:catAx>
        <c:axId val="73618944"/>
        <c:scaling>
          <c:orientation val="minMax"/>
        </c:scaling>
        <c:delete val="1"/>
        <c:axPos val="b"/>
        <c:majorTickMark val="out"/>
        <c:minorTickMark val="none"/>
        <c:tickLblPos val="nextTo"/>
        <c:crossAx val="73620480"/>
        <c:crosses val="autoZero"/>
        <c:auto val="0"/>
        <c:lblAlgn val="ctr"/>
        <c:lblOffset val="100"/>
        <c:noMultiLvlLbl val="0"/>
      </c:catAx>
      <c:valAx>
        <c:axId val="73620480"/>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82467709"/>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618944"/>
        <c:crosses val="max"/>
        <c:crossBetween val="between"/>
      </c:valAx>
      <c:spPr>
        <a:noFill/>
        <a:ln w="12700">
          <a:solidFill>
            <a:srgbClr val="808080"/>
          </a:solidFill>
          <a:prstDash val="solid"/>
        </a:ln>
      </c:spPr>
    </c:plotArea>
    <c:legend>
      <c:legendPos val="r"/>
      <c:layout>
        <c:manualLayout>
          <c:xMode val="edge"/>
          <c:yMode val="edge"/>
          <c:x val="0.15024649935999401"/>
          <c:y val="0.115384615384615"/>
          <c:w val="0.194581474729452"/>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500034332286"/>
          <c:y val="8.97436833764058E-2"/>
          <c:w val="0.73500022430426803"/>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Graphs'!$AH$6:$AH$23</c:f>
              <c:strCache>
                <c:ptCount val="18"/>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512 - 1024</c:v>
                </c:pt>
                <c:pt idx="17">
                  <c:v>1024-2048</c:v>
                </c:pt>
              </c:strCache>
            </c:strRef>
          </c:cat>
          <c:val>
            <c:numRef>
              <c:f>'[1]Pebble Count Graphs'!$AI$6:$AI$23</c:f>
              <c:numCache>
                <c:formatCode>General</c:formatCode>
                <c:ptCount val="18"/>
                <c:pt idx="0">
                  <c:v>5</c:v>
                </c:pt>
                <c:pt idx="2">
                  <c:v>1</c:v>
                </c:pt>
                <c:pt idx="6">
                  <c:v>1</c:v>
                </c:pt>
                <c:pt idx="7">
                  <c:v>6</c:v>
                </c:pt>
                <c:pt idx="8">
                  <c:v>7</c:v>
                </c:pt>
                <c:pt idx="9">
                  <c:v>11</c:v>
                </c:pt>
                <c:pt idx="10">
                  <c:v>16</c:v>
                </c:pt>
                <c:pt idx="11">
                  <c:v>24</c:v>
                </c:pt>
                <c:pt idx="12">
                  <c:v>11</c:v>
                </c:pt>
                <c:pt idx="13">
                  <c:v>10</c:v>
                </c:pt>
                <c:pt idx="14">
                  <c:v>5</c:v>
                </c:pt>
                <c:pt idx="15">
                  <c:v>3</c:v>
                </c:pt>
                <c:pt idx="16">
                  <c:v>2</c:v>
                </c:pt>
              </c:numCache>
            </c:numRef>
          </c:val>
        </c:ser>
        <c:dLbls>
          <c:showLegendKey val="0"/>
          <c:showVal val="0"/>
          <c:showCatName val="0"/>
          <c:showSerName val="0"/>
          <c:showPercent val="0"/>
          <c:showBubbleSize val="0"/>
        </c:dLbls>
        <c:gapWidth val="20"/>
        <c:axId val="73634560"/>
        <c:axId val="73636864"/>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Graphs'!$AK$6:$AK$23</c:f>
              <c:numCache>
                <c:formatCode>General</c:formatCode>
                <c:ptCount val="18"/>
                <c:pt idx="0">
                  <c:v>4.9019607843137254E-2</c:v>
                </c:pt>
                <c:pt idx="1">
                  <c:v>4.9019607843137254E-2</c:v>
                </c:pt>
                <c:pt idx="2">
                  <c:v>5.8823529411764705E-2</c:v>
                </c:pt>
                <c:pt idx="3">
                  <c:v>5.8823529411764705E-2</c:v>
                </c:pt>
                <c:pt idx="4">
                  <c:v>5.8823529411764705E-2</c:v>
                </c:pt>
                <c:pt idx="5">
                  <c:v>5.8823529411764705E-2</c:v>
                </c:pt>
                <c:pt idx="6">
                  <c:v>6.8627450980392163E-2</c:v>
                </c:pt>
                <c:pt idx="7">
                  <c:v>0.12745098039215685</c:v>
                </c:pt>
                <c:pt idx="8">
                  <c:v>0.19607843137254902</c:v>
                </c:pt>
                <c:pt idx="9">
                  <c:v>0.30392156862745101</c:v>
                </c:pt>
                <c:pt idx="10">
                  <c:v>0.46078431372549022</c:v>
                </c:pt>
                <c:pt idx="11">
                  <c:v>0.69607843137254899</c:v>
                </c:pt>
                <c:pt idx="12">
                  <c:v>0.80392156862745101</c:v>
                </c:pt>
                <c:pt idx="13">
                  <c:v>0.90196078431372551</c:v>
                </c:pt>
                <c:pt idx="14">
                  <c:v>0.95098039215686281</c:v>
                </c:pt>
                <c:pt idx="15">
                  <c:v>0.98039215686274517</c:v>
                </c:pt>
                <c:pt idx="16">
                  <c:v>1</c:v>
                </c:pt>
                <c:pt idx="17">
                  <c:v>1</c:v>
                </c:pt>
              </c:numCache>
            </c:numRef>
          </c:val>
          <c:smooth val="1"/>
        </c:ser>
        <c:dLbls>
          <c:showLegendKey val="0"/>
          <c:showVal val="0"/>
          <c:showCatName val="0"/>
          <c:showSerName val="0"/>
          <c:showPercent val="0"/>
          <c:showBubbleSize val="0"/>
        </c:dLbls>
        <c:marker val="1"/>
        <c:smooth val="0"/>
        <c:axId val="73639040"/>
        <c:axId val="73640576"/>
      </c:lineChart>
      <c:catAx>
        <c:axId val="7363456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37795275602"/>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636864"/>
        <c:crosses val="autoZero"/>
        <c:auto val="0"/>
        <c:lblAlgn val="ctr"/>
        <c:lblOffset val="100"/>
        <c:tickLblSkip val="1"/>
        <c:tickMarkSkip val="1"/>
        <c:noMultiLvlLbl val="0"/>
      </c:catAx>
      <c:valAx>
        <c:axId val="73636864"/>
        <c:scaling>
          <c:orientation val="minMax"/>
          <c:max val="23"/>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220472440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634560"/>
        <c:crosses val="autoZero"/>
        <c:crossBetween val="between"/>
        <c:majorUnit val="2"/>
      </c:valAx>
      <c:catAx>
        <c:axId val="73639040"/>
        <c:scaling>
          <c:orientation val="minMax"/>
        </c:scaling>
        <c:delete val="1"/>
        <c:axPos val="b"/>
        <c:majorTickMark val="out"/>
        <c:minorTickMark val="none"/>
        <c:tickLblPos val="nextTo"/>
        <c:crossAx val="73640576"/>
        <c:crosses val="autoZero"/>
        <c:auto val="0"/>
        <c:lblAlgn val="ctr"/>
        <c:lblOffset val="100"/>
        <c:noMultiLvlLbl val="0"/>
      </c:catAx>
      <c:valAx>
        <c:axId val="73640576"/>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29133858"/>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639040"/>
        <c:crosses val="max"/>
        <c:crossBetween val="between"/>
      </c:valAx>
      <c:spPr>
        <a:noFill/>
        <a:ln w="12700">
          <a:solidFill>
            <a:srgbClr val="808080"/>
          </a:solidFill>
          <a:prstDash val="solid"/>
        </a:ln>
      </c:spPr>
    </c:plotArea>
    <c:legend>
      <c:legendPos val="r"/>
      <c:layout>
        <c:manualLayout>
          <c:xMode val="edge"/>
          <c:yMode val="edge"/>
          <c:x val="0.1575"/>
          <c:y val="0.115384615384615"/>
          <c:w val="0.19750000000000001"/>
          <c:h val="0.128205128205129"/>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72578599197701"/>
          <c:y val="8.97436833764058E-2"/>
          <c:w val="0.73566151971894"/>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Graphs'!$AN$6:$AN$24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512 - 1024</c:v>
                </c:pt>
                <c:pt idx="17">
                  <c:v>1024-2048</c:v>
                </c:pt>
                <c:pt idx="18">
                  <c:v>2048-4096</c:v>
                </c:pt>
              </c:strCache>
            </c:strRef>
          </c:cat>
          <c:val>
            <c:numRef>
              <c:f>'[1]Pebble Count Graphs'!$AO$6:$AO$24</c:f>
              <c:numCache>
                <c:formatCode>General</c:formatCode>
                <c:ptCount val="19"/>
                <c:pt idx="0">
                  <c:v>13</c:v>
                </c:pt>
                <c:pt idx="5">
                  <c:v>1</c:v>
                </c:pt>
                <c:pt idx="6">
                  <c:v>2</c:v>
                </c:pt>
                <c:pt idx="7">
                  <c:v>4</c:v>
                </c:pt>
                <c:pt idx="8">
                  <c:v>9</c:v>
                </c:pt>
                <c:pt idx="9">
                  <c:v>12</c:v>
                </c:pt>
                <c:pt idx="10">
                  <c:v>11</c:v>
                </c:pt>
                <c:pt idx="11">
                  <c:v>14</c:v>
                </c:pt>
                <c:pt idx="12">
                  <c:v>19</c:v>
                </c:pt>
                <c:pt idx="13">
                  <c:v>4</c:v>
                </c:pt>
                <c:pt idx="14">
                  <c:v>6</c:v>
                </c:pt>
                <c:pt idx="15">
                  <c:v>6</c:v>
                </c:pt>
                <c:pt idx="16">
                  <c:v>1</c:v>
                </c:pt>
              </c:numCache>
            </c:numRef>
          </c:val>
        </c:ser>
        <c:dLbls>
          <c:showLegendKey val="0"/>
          <c:showVal val="0"/>
          <c:showCatName val="0"/>
          <c:showSerName val="0"/>
          <c:showPercent val="0"/>
          <c:showBubbleSize val="0"/>
        </c:dLbls>
        <c:gapWidth val="20"/>
        <c:axId val="73675136"/>
        <c:axId val="73677440"/>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Graphs'!$AQ$6:$AQ$24</c:f>
              <c:numCache>
                <c:formatCode>General</c:formatCode>
                <c:ptCount val="19"/>
                <c:pt idx="0">
                  <c:v>0.12745098039215685</c:v>
                </c:pt>
                <c:pt idx="1">
                  <c:v>0.12745098039215685</c:v>
                </c:pt>
                <c:pt idx="2">
                  <c:v>0.12745098039215685</c:v>
                </c:pt>
                <c:pt idx="3">
                  <c:v>0.12745098039215685</c:v>
                </c:pt>
                <c:pt idx="4">
                  <c:v>0.12745098039215685</c:v>
                </c:pt>
                <c:pt idx="5">
                  <c:v>0.1372549019607843</c:v>
                </c:pt>
                <c:pt idx="6">
                  <c:v>0.15686274509803921</c:v>
                </c:pt>
                <c:pt idx="7">
                  <c:v>0.19607843137254902</c:v>
                </c:pt>
                <c:pt idx="8">
                  <c:v>0.28431372549019607</c:v>
                </c:pt>
                <c:pt idx="9">
                  <c:v>0.40196078431372551</c:v>
                </c:pt>
                <c:pt idx="10">
                  <c:v>0.50980392156862742</c:v>
                </c:pt>
                <c:pt idx="11">
                  <c:v>0.64705882352941169</c:v>
                </c:pt>
                <c:pt idx="12">
                  <c:v>0.83333333333333326</c:v>
                </c:pt>
                <c:pt idx="13">
                  <c:v>0.87254901960784303</c:v>
                </c:pt>
                <c:pt idx="14">
                  <c:v>0.93137254901960775</c:v>
                </c:pt>
                <c:pt idx="15">
                  <c:v>0.99019607843137247</c:v>
                </c:pt>
                <c:pt idx="16">
                  <c:v>0.99999999999999989</c:v>
                </c:pt>
                <c:pt idx="17">
                  <c:v>0.99999999999999989</c:v>
                </c:pt>
              </c:numCache>
            </c:numRef>
          </c:val>
          <c:smooth val="1"/>
        </c:ser>
        <c:dLbls>
          <c:showLegendKey val="0"/>
          <c:showVal val="0"/>
          <c:showCatName val="0"/>
          <c:showSerName val="0"/>
          <c:showPercent val="0"/>
          <c:showBubbleSize val="0"/>
        </c:dLbls>
        <c:marker val="1"/>
        <c:smooth val="0"/>
        <c:axId val="73679616"/>
        <c:axId val="73681152"/>
      </c:lineChart>
      <c:catAx>
        <c:axId val="7367513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8069393403"/>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677440"/>
        <c:crosses val="autoZero"/>
        <c:auto val="0"/>
        <c:lblAlgn val="ctr"/>
        <c:lblOffset val="100"/>
        <c:tickLblSkip val="1"/>
        <c:tickMarkSkip val="1"/>
        <c:noMultiLvlLbl val="0"/>
      </c:catAx>
      <c:valAx>
        <c:axId val="73677440"/>
        <c:scaling>
          <c:orientation val="minMax"/>
          <c:max val="27"/>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38394172049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675136"/>
        <c:crosses val="autoZero"/>
        <c:crossBetween val="between"/>
        <c:majorUnit val="2"/>
      </c:valAx>
      <c:catAx>
        <c:axId val="73679616"/>
        <c:scaling>
          <c:orientation val="minMax"/>
        </c:scaling>
        <c:delete val="1"/>
        <c:axPos val="b"/>
        <c:majorTickMark val="out"/>
        <c:minorTickMark val="none"/>
        <c:tickLblPos val="nextTo"/>
        <c:crossAx val="73681152"/>
        <c:crosses val="autoZero"/>
        <c:auto val="0"/>
        <c:lblAlgn val="ctr"/>
        <c:lblOffset val="100"/>
        <c:noMultiLvlLbl val="0"/>
      </c:catAx>
      <c:valAx>
        <c:axId val="73681152"/>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2069039998"/>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679616"/>
        <c:crosses val="max"/>
        <c:crossBetween val="between"/>
      </c:valAx>
      <c:spPr>
        <a:noFill/>
        <a:ln w="12700">
          <a:solidFill>
            <a:srgbClr val="808080"/>
          </a:solidFill>
          <a:prstDash val="solid"/>
        </a:ln>
      </c:spPr>
    </c:plotArea>
    <c:legend>
      <c:legendPos val="r"/>
      <c:layout>
        <c:manualLayout>
          <c:xMode val="edge"/>
          <c:yMode val="edge"/>
          <c:x val="0.152119897107625"/>
          <c:y val="0.123931623931624"/>
          <c:w val="0.19700767765625299"/>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75655485254"/>
          <c:y val="8.97436833764058E-2"/>
          <c:w val="0.73684187983328697"/>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Graphs'!$AT$6:$AT$24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512 - 1024</c:v>
                </c:pt>
                <c:pt idx="17">
                  <c:v>1024-2048</c:v>
                </c:pt>
                <c:pt idx="18">
                  <c:v>2048-4096</c:v>
                </c:pt>
              </c:strCache>
            </c:strRef>
          </c:cat>
          <c:val>
            <c:numRef>
              <c:f>'[1]Pebble Count Graphs'!$AU$6:$AU$24</c:f>
              <c:numCache>
                <c:formatCode>General</c:formatCode>
                <c:ptCount val="19"/>
                <c:pt idx="0">
                  <c:v>12</c:v>
                </c:pt>
                <c:pt idx="3">
                  <c:v>1</c:v>
                </c:pt>
                <c:pt idx="4">
                  <c:v>1</c:v>
                </c:pt>
                <c:pt idx="5">
                  <c:v>2</c:v>
                </c:pt>
                <c:pt idx="6">
                  <c:v>5</c:v>
                </c:pt>
                <c:pt idx="7">
                  <c:v>1</c:v>
                </c:pt>
                <c:pt idx="8">
                  <c:v>7</c:v>
                </c:pt>
                <c:pt idx="9">
                  <c:v>13</c:v>
                </c:pt>
                <c:pt idx="10">
                  <c:v>5</c:v>
                </c:pt>
                <c:pt idx="11">
                  <c:v>14</c:v>
                </c:pt>
                <c:pt idx="12">
                  <c:v>20</c:v>
                </c:pt>
                <c:pt idx="13">
                  <c:v>5</c:v>
                </c:pt>
                <c:pt idx="14">
                  <c:v>10</c:v>
                </c:pt>
                <c:pt idx="15">
                  <c:v>3</c:v>
                </c:pt>
                <c:pt idx="16">
                  <c:v>2</c:v>
                </c:pt>
              </c:numCache>
            </c:numRef>
          </c:val>
        </c:ser>
        <c:dLbls>
          <c:showLegendKey val="0"/>
          <c:showVal val="0"/>
          <c:showCatName val="0"/>
          <c:showSerName val="0"/>
          <c:showPercent val="0"/>
          <c:showBubbleSize val="0"/>
        </c:dLbls>
        <c:gapWidth val="20"/>
        <c:axId val="73699328"/>
        <c:axId val="73701632"/>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Graphs'!$AW$6:$AW$24</c:f>
              <c:numCache>
                <c:formatCode>General</c:formatCode>
                <c:ptCount val="19"/>
                <c:pt idx="0">
                  <c:v>0.11881188118811881</c:v>
                </c:pt>
                <c:pt idx="1">
                  <c:v>0.11881188118811881</c:v>
                </c:pt>
                <c:pt idx="2">
                  <c:v>0.11881188118811881</c:v>
                </c:pt>
                <c:pt idx="3">
                  <c:v>0.12871287128712872</c:v>
                </c:pt>
                <c:pt idx="4">
                  <c:v>0.13861386138613863</c:v>
                </c:pt>
                <c:pt idx="5">
                  <c:v>0.15841584158415842</c:v>
                </c:pt>
                <c:pt idx="6">
                  <c:v>0.20792079207920794</c:v>
                </c:pt>
                <c:pt idx="7">
                  <c:v>0.21782178217821785</c:v>
                </c:pt>
                <c:pt idx="8">
                  <c:v>0.28712871287128716</c:v>
                </c:pt>
                <c:pt idx="9">
                  <c:v>0.41584158415841588</c:v>
                </c:pt>
                <c:pt idx="10">
                  <c:v>0.46534653465346537</c:v>
                </c:pt>
                <c:pt idx="11">
                  <c:v>0.60396039603960405</c:v>
                </c:pt>
                <c:pt idx="12">
                  <c:v>0.80198019801980203</c:v>
                </c:pt>
                <c:pt idx="13">
                  <c:v>0.85148514851485158</c:v>
                </c:pt>
                <c:pt idx="14">
                  <c:v>0.95049504950495056</c:v>
                </c:pt>
                <c:pt idx="15">
                  <c:v>0.98019801980198029</c:v>
                </c:pt>
                <c:pt idx="16">
                  <c:v>1</c:v>
                </c:pt>
                <c:pt idx="17">
                  <c:v>1</c:v>
                </c:pt>
              </c:numCache>
            </c:numRef>
          </c:val>
          <c:smooth val="1"/>
        </c:ser>
        <c:dLbls>
          <c:showLegendKey val="0"/>
          <c:showVal val="0"/>
          <c:showCatName val="0"/>
          <c:showSerName val="0"/>
          <c:showPercent val="0"/>
          <c:showBubbleSize val="0"/>
        </c:dLbls>
        <c:marker val="1"/>
        <c:smooth val="0"/>
        <c:axId val="73712000"/>
        <c:axId val="73713536"/>
      </c:lineChart>
      <c:catAx>
        <c:axId val="7369932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6888283698"/>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701632"/>
        <c:crosses val="autoZero"/>
        <c:auto val="0"/>
        <c:lblAlgn val="ctr"/>
        <c:lblOffset val="100"/>
        <c:tickLblSkip val="1"/>
        <c:tickMarkSkip val="1"/>
        <c:noMultiLvlLbl val="0"/>
      </c:catAx>
      <c:valAx>
        <c:axId val="73701632"/>
        <c:scaling>
          <c:orientation val="minMax"/>
          <c:max val="20"/>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253527519599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699328"/>
        <c:crosses val="autoZero"/>
        <c:crossBetween val="between"/>
        <c:majorUnit val="2"/>
      </c:valAx>
      <c:catAx>
        <c:axId val="73712000"/>
        <c:scaling>
          <c:orientation val="minMax"/>
        </c:scaling>
        <c:delete val="1"/>
        <c:axPos val="b"/>
        <c:majorTickMark val="out"/>
        <c:minorTickMark val="none"/>
        <c:tickLblPos val="nextTo"/>
        <c:crossAx val="73713536"/>
        <c:crosses val="autoZero"/>
        <c:auto val="0"/>
        <c:lblAlgn val="ctr"/>
        <c:lblOffset val="100"/>
        <c:noMultiLvlLbl val="0"/>
      </c:catAx>
      <c:valAx>
        <c:axId val="73713536"/>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98587018696"/>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712000"/>
        <c:crosses val="max"/>
        <c:crossBetween val="between"/>
      </c:valAx>
      <c:spPr>
        <a:noFill/>
        <a:ln w="12700">
          <a:solidFill>
            <a:srgbClr val="808080"/>
          </a:solidFill>
          <a:prstDash val="solid"/>
        </a:ln>
      </c:spPr>
    </c:plotArea>
    <c:legend>
      <c:legendPos val="r"/>
      <c:layout>
        <c:manualLayout>
          <c:xMode val="edge"/>
          <c:yMode val="edge"/>
          <c:x val="0.15288220551378401"/>
          <c:y val="0.106837606837607"/>
          <c:w val="0.197994987468672"/>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97445888648701"/>
          <c:y val="8.97436833764058E-2"/>
          <c:w val="0.73913066553941498"/>
          <c:h val="0.57265017011611297"/>
        </c:manualLayout>
      </c:layout>
      <c:barChart>
        <c:barDir val="col"/>
        <c:grouping val="clustered"/>
        <c:varyColors val="0"/>
        <c:ser>
          <c:idx val="1"/>
          <c:order val="0"/>
          <c:tx>
            <c:v>Frequency</c:v>
          </c:tx>
          <c:spPr>
            <a:solidFill>
              <a:srgbClr val="C0C0C0"/>
            </a:solidFill>
            <a:ln w="12700">
              <a:solidFill>
                <a:srgbClr val="000000"/>
              </a:solidFill>
              <a:prstDash val="solid"/>
            </a:ln>
          </c:spPr>
          <c:invertIfNegative val="0"/>
          <c:cat>
            <c:strRef>
              <c:f>'[1]Pebble Count Graphs'!$AZ$6:$AZ$24</c:f>
              <c:strCache>
                <c:ptCount val="19"/>
                <c:pt idx="0">
                  <c:v>&lt;2</c:v>
                </c:pt>
                <c:pt idx="1">
                  <c:v>2.1-4</c:v>
                </c:pt>
                <c:pt idx="2">
                  <c:v>4.1-5.7</c:v>
                </c:pt>
                <c:pt idx="3">
                  <c:v>5.8-8</c:v>
                </c:pt>
                <c:pt idx="4">
                  <c:v>8.1-11.3</c:v>
                </c:pt>
                <c:pt idx="5">
                  <c:v>11.4-16</c:v>
                </c:pt>
                <c:pt idx="6">
                  <c:v>16.1-22.6</c:v>
                </c:pt>
                <c:pt idx="7">
                  <c:v>22.7-32</c:v>
                </c:pt>
                <c:pt idx="8">
                  <c:v>32.1-45</c:v>
                </c:pt>
                <c:pt idx="9">
                  <c:v>45.1-64</c:v>
                </c:pt>
                <c:pt idx="10">
                  <c:v>64.1-90</c:v>
                </c:pt>
                <c:pt idx="11">
                  <c:v>90.1-128</c:v>
                </c:pt>
                <c:pt idx="12">
                  <c:v>128.1-180</c:v>
                </c:pt>
                <c:pt idx="13">
                  <c:v>180.1-256</c:v>
                </c:pt>
                <c:pt idx="14">
                  <c:v>256.1-362</c:v>
                </c:pt>
                <c:pt idx="15">
                  <c:v>362.1-512</c:v>
                </c:pt>
                <c:pt idx="16">
                  <c:v>512 - 1024</c:v>
                </c:pt>
                <c:pt idx="17">
                  <c:v>1024-2048</c:v>
                </c:pt>
                <c:pt idx="18">
                  <c:v>2048-4096</c:v>
                </c:pt>
              </c:strCache>
            </c:strRef>
          </c:cat>
          <c:val>
            <c:numRef>
              <c:f>'[1]Pebble Count Graphs'!$BA$6:$BA$24</c:f>
              <c:numCache>
                <c:formatCode>General</c:formatCode>
                <c:ptCount val="19"/>
                <c:pt idx="0">
                  <c:v>10</c:v>
                </c:pt>
                <c:pt idx="1">
                  <c:v>3</c:v>
                </c:pt>
                <c:pt idx="2">
                  <c:v>1</c:v>
                </c:pt>
                <c:pt idx="3">
                  <c:v>1</c:v>
                </c:pt>
                <c:pt idx="4">
                  <c:v>1</c:v>
                </c:pt>
                <c:pt idx="5">
                  <c:v>6</c:v>
                </c:pt>
                <c:pt idx="6">
                  <c:v>3</c:v>
                </c:pt>
                <c:pt idx="7">
                  <c:v>2</c:v>
                </c:pt>
                <c:pt idx="8">
                  <c:v>8</c:v>
                </c:pt>
                <c:pt idx="9">
                  <c:v>20</c:v>
                </c:pt>
                <c:pt idx="10">
                  <c:v>26</c:v>
                </c:pt>
                <c:pt idx="11">
                  <c:v>13</c:v>
                </c:pt>
                <c:pt idx="12">
                  <c:v>3</c:v>
                </c:pt>
                <c:pt idx="13">
                  <c:v>4</c:v>
                </c:pt>
                <c:pt idx="14">
                  <c:v>3</c:v>
                </c:pt>
              </c:numCache>
            </c:numRef>
          </c:val>
        </c:ser>
        <c:dLbls>
          <c:showLegendKey val="0"/>
          <c:showVal val="0"/>
          <c:showCatName val="0"/>
          <c:showSerName val="0"/>
          <c:showPercent val="0"/>
          <c:showBubbleSize val="0"/>
        </c:dLbls>
        <c:gapWidth val="20"/>
        <c:axId val="73731072"/>
        <c:axId val="73733632"/>
      </c:barChart>
      <c:lineChart>
        <c:grouping val="standard"/>
        <c:varyColors val="0"/>
        <c:ser>
          <c:idx val="0"/>
          <c:order val="1"/>
          <c:tx>
            <c:v>Cumulative %</c:v>
          </c:tx>
          <c:spPr>
            <a:ln w="12700">
              <a:solidFill>
                <a:srgbClr val="000000"/>
              </a:solidFill>
              <a:prstDash val="solid"/>
            </a:ln>
          </c:spPr>
          <c:marker>
            <c:symbol val="diamond"/>
            <c:size val="3"/>
            <c:spPr>
              <a:solidFill>
                <a:srgbClr val="000000"/>
              </a:solidFill>
              <a:ln>
                <a:solidFill>
                  <a:srgbClr val="000000"/>
                </a:solidFill>
                <a:prstDash val="solid"/>
              </a:ln>
            </c:spPr>
          </c:marker>
          <c:val>
            <c:numRef>
              <c:f>'[1]Pebble Count Graphs'!$BC$6:$BC$23</c:f>
              <c:numCache>
                <c:formatCode>General</c:formatCode>
                <c:ptCount val="18"/>
                <c:pt idx="0">
                  <c:v>9.6153846153846159E-2</c:v>
                </c:pt>
                <c:pt idx="1">
                  <c:v>0.125</c:v>
                </c:pt>
                <c:pt idx="2">
                  <c:v>0.13461538461538461</c:v>
                </c:pt>
                <c:pt idx="3">
                  <c:v>0.14423076923076922</c:v>
                </c:pt>
                <c:pt idx="4">
                  <c:v>0.15384615384615383</c:v>
                </c:pt>
                <c:pt idx="5">
                  <c:v>0.21153846153846151</c:v>
                </c:pt>
                <c:pt idx="6">
                  <c:v>0.24038461538461536</c:v>
                </c:pt>
                <c:pt idx="7">
                  <c:v>0.25961538461538458</c:v>
                </c:pt>
                <c:pt idx="8">
                  <c:v>0.33653846153846151</c:v>
                </c:pt>
                <c:pt idx="9">
                  <c:v>0.52884615384615385</c:v>
                </c:pt>
                <c:pt idx="10">
                  <c:v>0.77884615384615385</c:v>
                </c:pt>
                <c:pt idx="11">
                  <c:v>0.90384615384615385</c:v>
                </c:pt>
                <c:pt idx="12">
                  <c:v>0.93269230769230771</c:v>
                </c:pt>
                <c:pt idx="13">
                  <c:v>0.97115384615384615</c:v>
                </c:pt>
                <c:pt idx="14">
                  <c:v>1</c:v>
                </c:pt>
                <c:pt idx="15">
                  <c:v>1</c:v>
                </c:pt>
                <c:pt idx="16">
                  <c:v>1</c:v>
                </c:pt>
                <c:pt idx="17">
                  <c:v>1</c:v>
                </c:pt>
              </c:numCache>
            </c:numRef>
          </c:val>
          <c:smooth val="1"/>
        </c:ser>
        <c:dLbls>
          <c:showLegendKey val="0"/>
          <c:showVal val="0"/>
          <c:showCatName val="0"/>
          <c:showSerName val="0"/>
          <c:showPercent val="0"/>
          <c:showBubbleSize val="0"/>
        </c:dLbls>
        <c:marker val="1"/>
        <c:smooth val="0"/>
        <c:axId val="73735552"/>
        <c:axId val="73749632"/>
      </c:lineChart>
      <c:catAx>
        <c:axId val="7373107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US"/>
                  <a:t>Particle Size Category (mm)</a:t>
                </a:r>
              </a:p>
            </c:rich>
          </c:tx>
          <c:layout>
            <c:manualLayout>
              <c:xMode val="edge"/>
              <c:yMode val="edge"/>
              <c:x val="0.31850152043015101"/>
              <c:y val="0.90060232855508404"/>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73733632"/>
        <c:crosses val="autoZero"/>
        <c:auto val="0"/>
        <c:lblAlgn val="ctr"/>
        <c:lblOffset val="100"/>
        <c:tickLblSkip val="1"/>
        <c:tickMarkSkip val="1"/>
        <c:noMultiLvlLbl val="0"/>
      </c:catAx>
      <c:valAx>
        <c:axId val="73733632"/>
        <c:scaling>
          <c:orientation val="minMax"/>
          <c:max val="31"/>
          <c:min val="0"/>
        </c:scaling>
        <c:delete val="0"/>
        <c:axPos val="l"/>
        <c:title>
          <c:tx>
            <c:rich>
              <a:bodyPr/>
              <a:lstStyle/>
              <a:p>
                <a:pPr>
                  <a:defRPr sz="800" b="0" i="0" u="none" strike="noStrike" baseline="0">
                    <a:solidFill>
                      <a:srgbClr val="000000"/>
                    </a:solidFill>
                    <a:latin typeface="Arial"/>
                    <a:ea typeface="Arial"/>
                    <a:cs typeface="Arial"/>
                  </a:defRPr>
                </a:pPr>
                <a:r>
                  <a:rPr lang="en-US"/>
                  <a:t>Frequency</a:t>
                </a:r>
              </a:p>
            </c:rich>
          </c:tx>
          <c:layout>
            <c:manualLayout>
              <c:xMode val="edge"/>
              <c:yMode val="edge"/>
              <c:x val="2.57611212920636E-2"/>
              <c:y val="0.319277205733899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731072"/>
        <c:crosses val="autoZero"/>
        <c:crossBetween val="between"/>
        <c:majorUnit val="2"/>
      </c:valAx>
      <c:catAx>
        <c:axId val="73735552"/>
        <c:scaling>
          <c:orientation val="minMax"/>
        </c:scaling>
        <c:delete val="1"/>
        <c:axPos val="b"/>
        <c:majorTickMark val="out"/>
        <c:minorTickMark val="none"/>
        <c:tickLblPos val="nextTo"/>
        <c:crossAx val="73749632"/>
        <c:crosses val="autoZero"/>
        <c:auto val="0"/>
        <c:lblAlgn val="ctr"/>
        <c:lblOffset val="100"/>
        <c:noMultiLvlLbl val="0"/>
      </c:catAx>
      <c:valAx>
        <c:axId val="73749632"/>
        <c:scaling>
          <c:orientation val="minMax"/>
          <c:max val="1"/>
        </c:scaling>
        <c:delete val="0"/>
        <c:axPos val="r"/>
        <c:title>
          <c:tx>
            <c:rich>
              <a:bodyPr/>
              <a:lstStyle/>
              <a:p>
                <a:pPr>
                  <a:defRPr sz="800" b="0" i="0" u="none" strike="noStrike" baseline="0">
                    <a:solidFill>
                      <a:srgbClr val="000000"/>
                    </a:solidFill>
                    <a:latin typeface="Arial"/>
                    <a:ea typeface="Arial"/>
                    <a:cs typeface="Arial"/>
                  </a:defRPr>
                </a:pPr>
                <a:r>
                  <a:rPr lang="en-US"/>
                  <a:t>Cumulative Frequency</a:t>
                </a:r>
              </a:p>
            </c:rich>
          </c:tx>
          <c:layout>
            <c:manualLayout>
              <c:xMode val="edge"/>
              <c:yMode val="edge"/>
              <c:x val="0.915691846063999"/>
              <c:y val="0.27710848643919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735552"/>
        <c:crosses val="max"/>
        <c:crossBetween val="between"/>
      </c:valAx>
      <c:spPr>
        <a:noFill/>
        <a:ln w="12700">
          <a:solidFill>
            <a:srgbClr val="808080"/>
          </a:solidFill>
          <a:prstDash val="solid"/>
        </a:ln>
      </c:spPr>
    </c:plotArea>
    <c:legend>
      <c:legendPos val="r"/>
      <c:layout>
        <c:manualLayout>
          <c:xMode val="edge"/>
          <c:yMode val="edge"/>
          <c:x val="0.153452685421995"/>
          <c:y val="0.11111111111111099"/>
          <c:w val="0.202046035805626"/>
          <c:h val="0.128205128205128"/>
        </c:manualLayout>
      </c:layout>
      <c:overlay val="1"/>
      <c:spPr>
        <a:no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oddHeader>&amp;A</c:oddHeader>
      <c:oddFooter>Page &amp;P</c:oddFooter>
    </c:headerFooter>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177800</xdr:colOff>
      <xdr:row>35</xdr:row>
      <xdr:rowOff>12700</xdr:rowOff>
    </xdr:from>
    <xdr:to>
      <xdr:col>6</xdr:col>
      <xdr:colOff>990600</xdr:colOff>
      <xdr:row>54</xdr:row>
      <xdr:rowOff>88900</xdr:rowOff>
    </xdr:to>
    <xdr:graphicFrame macro="">
      <xdr:nvGraphicFramePr>
        <xdr:cNvPr id="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35</xdr:row>
      <xdr:rowOff>0</xdr:rowOff>
    </xdr:from>
    <xdr:to>
      <xdr:col>13</xdr:col>
      <xdr:colOff>139700</xdr:colOff>
      <xdr:row>54</xdr:row>
      <xdr:rowOff>76200</xdr:rowOff>
    </xdr:to>
    <xdr:graphicFrame macro="">
      <xdr:nvGraphicFramePr>
        <xdr:cNvPr id="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35</xdr:row>
      <xdr:rowOff>0</xdr:rowOff>
    </xdr:from>
    <xdr:to>
      <xdr:col>19</xdr:col>
      <xdr:colOff>190500</xdr:colOff>
      <xdr:row>54</xdr:row>
      <xdr:rowOff>76200</xdr:rowOff>
    </xdr:to>
    <xdr:graphicFrame macro="">
      <xdr:nvGraphicFramePr>
        <xdr:cNvPr id="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0</xdr:colOff>
      <xdr:row>35</xdr:row>
      <xdr:rowOff>0</xdr:rowOff>
    </xdr:from>
    <xdr:to>
      <xdr:col>25</xdr:col>
      <xdr:colOff>228600</xdr:colOff>
      <xdr:row>54</xdr:row>
      <xdr:rowOff>76200</xdr:rowOff>
    </xdr:to>
    <xdr:graphicFrame macro="">
      <xdr:nvGraphicFramePr>
        <xdr:cNvPr id="5"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26</xdr:col>
      <xdr:colOff>0</xdr:colOff>
      <xdr:row>35</xdr:row>
      <xdr:rowOff>0</xdr:rowOff>
    </xdr:from>
    <xdr:to>
      <xdr:col>31</xdr:col>
      <xdr:colOff>342900</xdr:colOff>
      <xdr:row>54</xdr:row>
      <xdr:rowOff>76200</xdr:rowOff>
    </xdr:to>
    <xdr:graphicFrame macro="">
      <xdr:nvGraphicFramePr>
        <xdr:cNvPr id="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31</xdr:col>
      <xdr:colOff>660400</xdr:colOff>
      <xdr:row>34</xdr:row>
      <xdr:rowOff>139700</xdr:rowOff>
    </xdr:from>
    <xdr:to>
      <xdr:col>37</xdr:col>
      <xdr:colOff>254000</xdr:colOff>
      <xdr:row>54</xdr:row>
      <xdr:rowOff>63500</xdr:rowOff>
    </xdr:to>
    <xdr:graphicFrame macro="">
      <xdr:nvGraphicFramePr>
        <xdr:cNvPr id="7"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38</xdr:col>
      <xdr:colOff>0</xdr:colOff>
      <xdr:row>35</xdr:row>
      <xdr:rowOff>0</xdr:rowOff>
    </xdr:from>
    <xdr:to>
      <xdr:col>43</xdr:col>
      <xdr:colOff>279400</xdr:colOff>
      <xdr:row>54</xdr:row>
      <xdr:rowOff>76200</xdr:rowOff>
    </xdr:to>
    <xdr:graphicFrame macro="">
      <xdr:nvGraphicFramePr>
        <xdr:cNvPr id="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44</xdr:col>
      <xdr:colOff>0</xdr:colOff>
      <xdr:row>35</xdr:row>
      <xdr:rowOff>0</xdr:rowOff>
    </xdr:from>
    <xdr:to>
      <xdr:col>49</xdr:col>
      <xdr:colOff>254000</xdr:colOff>
      <xdr:row>54</xdr:row>
      <xdr:rowOff>76200</xdr:rowOff>
    </xdr:to>
    <xdr:graphicFrame macro="">
      <xdr:nvGraphicFramePr>
        <xdr:cNvPr id="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50</xdr:col>
      <xdr:colOff>0</xdr:colOff>
      <xdr:row>35</xdr:row>
      <xdr:rowOff>0</xdr:rowOff>
    </xdr:from>
    <xdr:to>
      <xdr:col>55</xdr:col>
      <xdr:colOff>152400</xdr:colOff>
      <xdr:row>54</xdr:row>
      <xdr:rowOff>76200</xdr:rowOff>
    </xdr:to>
    <xdr:graphicFrame macro="">
      <xdr:nvGraphicFramePr>
        <xdr:cNvPr id="1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56</xdr:col>
      <xdr:colOff>0</xdr:colOff>
      <xdr:row>35</xdr:row>
      <xdr:rowOff>0</xdr:rowOff>
    </xdr:from>
    <xdr:to>
      <xdr:col>61</xdr:col>
      <xdr:colOff>139700</xdr:colOff>
      <xdr:row>54</xdr:row>
      <xdr:rowOff>76200</xdr:rowOff>
    </xdr:to>
    <xdr:graphicFrame macro="">
      <xdr:nvGraphicFramePr>
        <xdr:cNvPr id="11"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62</xdr:col>
      <xdr:colOff>0</xdr:colOff>
      <xdr:row>35</xdr:row>
      <xdr:rowOff>0</xdr:rowOff>
    </xdr:from>
    <xdr:to>
      <xdr:col>67</xdr:col>
      <xdr:colOff>139700</xdr:colOff>
      <xdr:row>54</xdr:row>
      <xdr:rowOff>76200</xdr:rowOff>
    </xdr:to>
    <xdr:graphicFrame macro="">
      <xdr:nvGraphicFramePr>
        <xdr:cNvPr id="1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68</xdr:col>
      <xdr:colOff>0</xdr:colOff>
      <xdr:row>35</xdr:row>
      <xdr:rowOff>0</xdr:rowOff>
    </xdr:from>
    <xdr:to>
      <xdr:col>73</xdr:col>
      <xdr:colOff>139700</xdr:colOff>
      <xdr:row>54</xdr:row>
      <xdr:rowOff>76200</xdr:rowOff>
    </xdr:to>
    <xdr:graphicFrame macro="">
      <xdr:nvGraphicFramePr>
        <xdr:cNvPr id="1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Terra/Client%20Files/M-P/Middle%20Twisp%20Reach%20Assessment_130241/Drafts/Habitat%20Assessment/Pebble%20Count%20Data/Middle%20Twisp%20Pebble%20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bble Count"/>
      <sheetName val="Pebble Count Graphs"/>
    </sheetNames>
    <sheetDataSet>
      <sheetData sheetId="0" refreshError="1"/>
      <sheetData sheetId="1">
        <row r="6">
          <cell r="D6" t="str">
            <v>&lt;2</v>
          </cell>
          <cell r="E6">
            <v>8</v>
          </cell>
          <cell r="G6">
            <v>7.2727272727272724E-2</v>
          </cell>
          <cell r="J6" t="str">
            <v>&lt;2</v>
          </cell>
          <cell r="K6">
            <v>10</v>
          </cell>
          <cell r="M6">
            <v>9.0090090090090086E-2</v>
          </cell>
          <cell r="P6" t="str">
            <v>&lt;2</v>
          </cell>
          <cell r="Q6">
            <v>14</v>
          </cell>
          <cell r="S6">
            <v>0.13861386138613863</v>
          </cell>
          <cell r="V6" t="str">
            <v>&lt;2</v>
          </cell>
          <cell r="W6">
            <v>13</v>
          </cell>
          <cell r="Y6">
            <v>0.12621359223300971</v>
          </cell>
          <cell r="AB6" t="str">
            <v>&lt;2</v>
          </cell>
          <cell r="AC6">
            <v>9</v>
          </cell>
          <cell r="AE6">
            <v>8.6538461538461536E-2</v>
          </cell>
          <cell r="AH6" t="str">
            <v>&lt;2</v>
          </cell>
          <cell r="AI6">
            <v>5</v>
          </cell>
          <cell r="AK6">
            <v>4.9019607843137254E-2</v>
          </cell>
          <cell r="AN6" t="str">
            <v>&lt;2</v>
          </cell>
          <cell r="AO6">
            <v>13</v>
          </cell>
          <cell r="AQ6">
            <v>0.12745098039215685</v>
          </cell>
          <cell r="AT6" t="str">
            <v>&lt;2</v>
          </cell>
          <cell r="AU6">
            <v>12</v>
          </cell>
          <cell r="AW6">
            <v>0.11881188118811881</v>
          </cell>
          <cell r="AZ6" t="str">
            <v>&lt;2</v>
          </cell>
          <cell r="BA6">
            <v>10</v>
          </cell>
          <cell r="BC6">
            <v>9.6153846153846159E-2</v>
          </cell>
          <cell r="BF6" t="str">
            <v>&lt;2</v>
          </cell>
          <cell r="BG6">
            <v>11</v>
          </cell>
          <cell r="BI6">
            <v>0.10476190476190476</v>
          </cell>
          <cell r="BL6" t="str">
            <v>&lt;2</v>
          </cell>
          <cell r="BM6">
            <v>13</v>
          </cell>
          <cell r="BO6">
            <v>0.12871287128712872</v>
          </cell>
          <cell r="BR6" t="str">
            <v>&lt;2</v>
          </cell>
          <cell r="BS6">
            <v>4</v>
          </cell>
          <cell r="BU6">
            <v>3.9603960396039604E-2</v>
          </cell>
        </row>
        <row r="7">
          <cell r="D7" t="str">
            <v>2.1-4</v>
          </cell>
          <cell r="E7">
            <v>1</v>
          </cell>
          <cell r="G7">
            <v>8.1818181818181818E-2</v>
          </cell>
          <cell r="J7" t="str">
            <v>2.1-4</v>
          </cell>
          <cell r="K7">
            <v>3</v>
          </cell>
          <cell r="M7">
            <v>0.11711711711711711</v>
          </cell>
          <cell r="P7" t="str">
            <v>2.1-4</v>
          </cell>
          <cell r="S7">
            <v>0.13861386138613863</v>
          </cell>
          <cell r="V7" t="str">
            <v>2.1-4</v>
          </cell>
          <cell r="W7">
            <v>1</v>
          </cell>
          <cell r="Y7">
            <v>0.13592233009708737</v>
          </cell>
          <cell r="AB7" t="str">
            <v>2.1-4</v>
          </cell>
          <cell r="AE7">
            <v>8.6538461538461536E-2</v>
          </cell>
          <cell r="AH7" t="str">
            <v>2.1-4</v>
          </cell>
          <cell r="AK7">
            <v>4.9019607843137254E-2</v>
          </cell>
          <cell r="AN7" t="str">
            <v>2.1-4</v>
          </cell>
          <cell r="AQ7">
            <v>0.12745098039215685</v>
          </cell>
          <cell r="AT7" t="str">
            <v>2.1-4</v>
          </cell>
          <cell r="AW7">
            <v>0.11881188118811881</v>
          </cell>
          <cell r="AZ7" t="str">
            <v>2.1-4</v>
          </cell>
          <cell r="BA7">
            <v>3</v>
          </cell>
          <cell r="BC7">
            <v>0.125</v>
          </cell>
          <cell r="BF7" t="str">
            <v>2.1-4</v>
          </cell>
          <cell r="BI7">
            <v>0.10476190476190476</v>
          </cell>
          <cell r="BL7" t="str">
            <v>2.1-4</v>
          </cell>
          <cell r="BO7">
            <v>0.12871287128712872</v>
          </cell>
          <cell r="BR7" t="str">
            <v>2.1-4</v>
          </cell>
          <cell r="BU7">
            <v>3.9603960396039604E-2</v>
          </cell>
        </row>
        <row r="8">
          <cell r="D8" t="str">
            <v>4.1-5.7</v>
          </cell>
          <cell r="E8">
            <v>2</v>
          </cell>
          <cell r="G8">
            <v>0.1</v>
          </cell>
          <cell r="J8" t="str">
            <v>4.1-5.7</v>
          </cell>
          <cell r="K8">
            <v>4</v>
          </cell>
          <cell r="M8">
            <v>0.15315315315315314</v>
          </cell>
          <cell r="P8" t="str">
            <v>4.1-5.7</v>
          </cell>
          <cell r="S8">
            <v>0.13861386138613863</v>
          </cell>
          <cell r="V8" t="str">
            <v>4.1-5.7</v>
          </cell>
          <cell r="Y8">
            <v>0.13592233009708737</v>
          </cell>
          <cell r="AB8" t="str">
            <v>4.1-5.7</v>
          </cell>
          <cell r="AE8">
            <v>8.6538461538461536E-2</v>
          </cell>
          <cell r="AH8" t="str">
            <v>4.1-5.7</v>
          </cell>
          <cell r="AI8">
            <v>1</v>
          </cell>
          <cell r="AK8">
            <v>5.8823529411764705E-2</v>
          </cell>
          <cell r="AN8" t="str">
            <v>4.1-5.7</v>
          </cell>
          <cell r="AQ8">
            <v>0.12745098039215685</v>
          </cell>
          <cell r="AT8" t="str">
            <v>4.1-5.7</v>
          </cell>
          <cell r="AW8">
            <v>0.11881188118811881</v>
          </cell>
          <cell r="AZ8" t="str">
            <v>4.1-5.7</v>
          </cell>
          <cell r="BA8">
            <v>1</v>
          </cell>
          <cell r="BC8">
            <v>0.13461538461538461</v>
          </cell>
          <cell r="BF8" t="str">
            <v>4.1-5.7</v>
          </cell>
          <cell r="BI8">
            <v>0.10476190476190476</v>
          </cell>
          <cell r="BL8" t="str">
            <v>4.1-5.7</v>
          </cell>
          <cell r="BO8">
            <v>0.12871287128712872</v>
          </cell>
          <cell r="BR8" t="str">
            <v>4.1-5.7</v>
          </cell>
          <cell r="BU8">
            <v>3.9603960396039604E-2</v>
          </cell>
        </row>
        <row r="9">
          <cell r="D9" t="str">
            <v>5.8-8</v>
          </cell>
          <cell r="E9">
            <v>1</v>
          </cell>
          <cell r="G9">
            <v>0.1090909090909091</v>
          </cell>
          <cell r="J9" t="str">
            <v>5.8-8</v>
          </cell>
          <cell r="K9">
            <v>3</v>
          </cell>
          <cell r="M9">
            <v>0.18018018018018017</v>
          </cell>
          <cell r="P9" t="str">
            <v>5.8-8</v>
          </cell>
          <cell r="Q9">
            <v>3</v>
          </cell>
          <cell r="S9">
            <v>0.16831683168316833</v>
          </cell>
          <cell r="V9" t="str">
            <v>5.8-8</v>
          </cell>
          <cell r="W9">
            <v>1</v>
          </cell>
          <cell r="Y9">
            <v>0.14563106796116504</v>
          </cell>
          <cell r="AB9" t="str">
            <v>5.8-8</v>
          </cell>
          <cell r="AC9">
            <v>1</v>
          </cell>
          <cell r="AE9">
            <v>9.6153846153846145E-2</v>
          </cell>
          <cell r="AH9" t="str">
            <v>5.8-8</v>
          </cell>
          <cell r="AK9">
            <v>5.8823529411764705E-2</v>
          </cell>
          <cell r="AN9" t="str">
            <v>5.8-8</v>
          </cell>
          <cell r="AQ9">
            <v>0.12745098039215685</v>
          </cell>
          <cell r="AT9" t="str">
            <v>5.8-8</v>
          </cell>
          <cell r="AU9">
            <v>1</v>
          </cell>
          <cell r="AW9">
            <v>0.12871287128712872</v>
          </cell>
          <cell r="AZ9" t="str">
            <v>5.8-8</v>
          </cell>
          <cell r="BA9">
            <v>1</v>
          </cell>
          <cell r="BC9">
            <v>0.14423076923076922</v>
          </cell>
          <cell r="BF9" t="str">
            <v>5.8-8</v>
          </cell>
          <cell r="BG9">
            <v>3</v>
          </cell>
          <cell r="BI9">
            <v>0.13333333333333333</v>
          </cell>
          <cell r="BL9" t="str">
            <v>5.8-8</v>
          </cell>
          <cell r="BM9">
            <v>1</v>
          </cell>
          <cell r="BO9">
            <v>0.13861386138613863</v>
          </cell>
          <cell r="BR9" t="str">
            <v>5.8-8</v>
          </cell>
          <cell r="BU9">
            <v>3.9603960396039604E-2</v>
          </cell>
        </row>
        <row r="10">
          <cell r="D10" t="str">
            <v>8.1-11.3</v>
          </cell>
          <cell r="E10">
            <v>0</v>
          </cell>
          <cell r="G10">
            <v>0.1090909090909091</v>
          </cell>
          <cell r="J10" t="str">
            <v>8.1-11.3</v>
          </cell>
          <cell r="M10">
            <v>0.18018018018018017</v>
          </cell>
          <cell r="P10" t="str">
            <v>8.1-11.3</v>
          </cell>
          <cell r="Q10">
            <v>1</v>
          </cell>
          <cell r="S10">
            <v>0.17821782178217824</v>
          </cell>
          <cell r="V10" t="str">
            <v>8.1-11.3</v>
          </cell>
          <cell r="W10">
            <v>2</v>
          </cell>
          <cell r="Y10">
            <v>0.16504854368932037</v>
          </cell>
          <cell r="AB10" t="str">
            <v>8.1-11.3</v>
          </cell>
          <cell r="AE10">
            <v>9.6153846153846145E-2</v>
          </cell>
          <cell r="AH10" t="str">
            <v>8.1-11.3</v>
          </cell>
          <cell r="AK10">
            <v>5.8823529411764705E-2</v>
          </cell>
          <cell r="AN10" t="str">
            <v>8.1-11.3</v>
          </cell>
          <cell r="AQ10">
            <v>0.12745098039215685</v>
          </cell>
          <cell r="AT10" t="str">
            <v>8.1-11.3</v>
          </cell>
          <cell r="AU10">
            <v>1</v>
          </cell>
          <cell r="AW10">
            <v>0.13861386138613863</v>
          </cell>
          <cell r="AZ10" t="str">
            <v>8.1-11.3</v>
          </cell>
          <cell r="BA10">
            <v>1</v>
          </cell>
          <cell r="BC10">
            <v>0.15384615384615383</v>
          </cell>
          <cell r="BF10" t="str">
            <v>8.1-11.3</v>
          </cell>
          <cell r="BG10">
            <v>3</v>
          </cell>
          <cell r="BI10">
            <v>0.16190476190476191</v>
          </cell>
          <cell r="BL10" t="str">
            <v>8.1-11.3</v>
          </cell>
          <cell r="BM10">
            <v>1</v>
          </cell>
          <cell r="BO10">
            <v>0.14851485148514854</v>
          </cell>
          <cell r="BR10" t="str">
            <v>8.1-11.3</v>
          </cell>
          <cell r="BS10">
            <v>1</v>
          </cell>
          <cell r="BU10">
            <v>4.9504950495049507E-2</v>
          </cell>
        </row>
        <row r="11">
          <cell r="D11" t="str">
            <v>11.4-16</v>
          </cell>
          <cell r="E11">
            <v>2</v>
          </cell>
          <cell r="G11">
            <v>0.12727272727272729</v>
          </cell>
          <cell r="J11" t="str">
            <v>11.4-16</v>
          </cell>
          <cell r="K11">
            <v>5</v>
          </cell>
          <cell r="M11">
            <v>0.2252252252252252</v>
          </cell>
          <cell r="P11" t="str">
            <v>11.4-16</v>
          </cell>
          <cell r="Q11">
            <v>2</v>
          </cell>
          <cell r="S11">
            <v>0.19801980198019803</v>
          </cell>
          <cell r="V11" t="str">
            <v>11.4-16</v>
          </cell>
          <cell r="W11">
            <v>2</v>
          </cell>
          <cell r="Y11">
            <v>0.1844660194174757</v>
          </cell>
          <cell r="AB11" t="str">
            <v>11.4-16</v>
          </cell>
          <cell r="AC11">
            <v>2</v>
          </cell>
          <cell r="AE11">
            <v>0.11538461538461538</v>
          </cell>
          <cell r="AH11" t="str">
            <v>11.4-16</v>
          </cell>
          <cell r="AK11">
            <v>5.8823529411764705E-2</v>
          </cell>
          <cell r="AN11" t="str">
            <v>11.4-16</v>
          </cell>
          <cell r="AO11">
            <v>1</v>
          </cell>
          <cell r="AQ11">
            <v>0.1372549019607843</v>
          </cell>
          <cell r="AT11" t="str">
            <v>11.4-16</v>
          </cell>
          <cell r="AU11">
            <v>2</v>
          </cell>
          <cell r="AW11">
            <v>0.15841584158415842</v>
          </cell>
          <cell r="AZ11" t="str">
            <v>11.4-16</v>
          </cell>
          <cell r="BA11">
            <v>6</v>
          </cell>
          <cell r="BC11">
            <v>0.21153846153846151</v>
          </cell>
          <cell r="BF11" t="str">
            <v>11.4-16</v>
          </cell>
          <cell r="BG11">
            <v>3</v>
          </cell>
          <cell r="BI11">
            <v>0.19047619047619049</v>
          </cell>
          <cell r="BL11" t="str">
            <v>11.4-16</v>
          </cell>
          <cell r="BM11">
            <v>4</v>
          </cell>
          <cell r="BO11">
            <v>0.18811881188118815</v>
          </cell>
          <cell r="BR11" t="str">
            <v>11.4-16</v>
          </cell>
          <cell r="BU11">
            <v>4.9504950495049507E-2</v>
          </cell>
        </row>
        <row r="12">
          <cell r="D12" t="str">
            <v>16.1-22.6</v>
          </cell>
          <cell r="E12">
            <v>1</v>
          </cell>
          <cell r="G12">
            <v>0.13636363636363638</v>
          </cell>
          <cell r="J12" t="str">
            <v>16.1-22.6</v>
          </cell>
          <cell r="K12">
            <v>4</v>
          </cell>
          <cell r="M12">
            <v>0.26126126126126126</v>
          </cell>
          <cell r="P12" t="str">
            <v>16.1-22.6</v>
          </cell>
          <cell r="Q12">
            <v>2</v>
          </cell>
          <cell r="S12">
            <v>0.21782178217821782</v>
          </cell>
          <cell r="V12" t="str">
            <v>16.1-22.6</v>
          </cell>
          <cell r="W12">
            <v>5</v>
          </cell>
          <cell r="Y12">
            <v>0.23300970873786406</v>
          </cell>
          <cell r="AB12" t="str">
            <v>16.1-22.6</v>
          </cell>
          <cell r="AC12">
            <v>1</v>
          </cell>
          <cell r="AE12">
            <v>0.125</v>
          </cell>
          <cell r="AH12" t="str">
            <v>16.1-22.6</v>
          </cell>
          <cell r="AI12">
            <v>1</v>
          </cell>
          <cell r="AK12">
            <v>6.8627450980392163E-2</v>
          </cell>
          <cell r="AN12" t="str">
            <v>16.1-22.6</v>
          </cell>
          <cell r="AO12">
            <v>2</v>
          </cell>
          <cell r="AQ12">
            <v>0.15686274509803921</v>
          </cell>
          <cell r="AT12" t="str">
            <v>16.1-22.6</v>
          </cell>
          <cell r="AU12">
            <v>5</v>
          </cell>
          <cell r="AW12">
            <v>0.20792079207920794</v>
          </cell>
          <cell r="AZ12" t="str">
            <v>16.1-22.6</v>
          </cell>
          <cell r="BA12">
            <v>3</v>
          </cell>
          <cell r="BC12">
            <v>0.24038461538461536</v>
          </cell>
          <cell r="BF12" t="str">
            <v>16.1-22.6</v>
          </cell>
          <cell r="BG12">
            <v>1</v>
          </cell>
          <cell r="BI12">
            <v>0.2</v>
          </cell>
          <cell r="BL12" t="str">
            <v>16.1-22.6</v>
          </cell>
          <cell r="BM12">
            <v>5</v>
          </cell>
          <cell r="BO12">
            <v>0.23762376237623767</v>
          </cell>
          <cell r="BR12" t="str">
            <v>16.1-22.6</v>
          </cell>
          <cell r="BS12">
            <v>4</v>
          </cell>
          <cell r="BU12">
            <v>8.9108910891089105E-2</v>
          </cell>
        </row>
        <row r="13">
          <cell r="D13" t="str">
            <v>22.7-32</v>
          </cell>
          <cell r="E13">
            <v>4</v>
          </cell>
          <cell r="G13">
            <v>0.17272727272727273</v>
          </cell>
          <cell r="J13" t="str">
            <v>22.7-32</v>
          </cell>
          <cell r="M13">
            <v>0.26126126126126126</v>
          </cell>
          <cell r="P13" t="str">
            <v>22.7-32</v>
          </cell>
          <cell r="Q13">
            <v>4</v>
          </cell>
          <cell r="S13">
            <v>0.25742574257425743</v>
          </cell>
          <cell r="V13" t="str">
            <v>22.7-32</v>
          </cell>
          <cell r="W13">
            <v>6</v>
          </cell>
          <cell r="Y13">
            <v>0.29126213592233008</v>
          </cell>
          <cell r="AB13" t="str">
            <v>22.7-32</v>
          </cell>
          <cell r="AC13">
            <v>6</v>
          </cell>
          <cell r="AE13">
            <v>0.18269230769230771</v>
          </cell>
          <cell r="AH13" t="str">
            <v>22.7-32</v>
          </cell>
          <cell r="AI13">
            <v>6</v>
          </cell>
          <cell r="AK13">
            <v>0.12745098039215685</v>
          </cell>
          <cell r="AN13" t="str">
            <v>22.7-32</v>
          </cell>
          <cell r="AO13">
            <v>4</v>
          </cell>
          <cell r="AQ13">
            <v>0.19607843137254902</v>
          </cell>
          <cell r="AT13" t="str">
            <v>22.7-32</v>
          </cell>
          <cell r="AU13">
            <v>1</v>
          </cell>
          <cell r="AW13">
            <v>0.21782178217821785</v>
          </cell>
          <cell r="AZ13" t="str">
            <v>22.7-32</v>
          </cell>
          <cell r="BA13">
            <v>2</v>
          </cell>
          <cell r="BC13">
            <v>0.25961538461538458</v>
          </cell>
          <cell r="BF13" t="str">
            <v>22.7-32</v>
          </cell>
          <cell r="BG13">
            <v>4</v>
          </cell>
          <cell r="BI13">
            <v>0.23809523809523811</v>
          </cell>
          <cell r="BL13" t="str">
            <v>22.7-32</v>
          </cell>
          <cell r="BM13">
            <v>6</v>
          </cell>
          <cell r="BO13">
            <v>0.29702970297029707</v>
          </cell>
          <cell r="BR13" t="str">
            <v>22.7-32</v>
          </cell>
          <cell r="BS13">
            <v>2</v>
          </cell>
          <cell r="BU13">
            <v>0.10891089108910891</v>
          </cell>
        </row>
        <row r="14">
          <cell r="D14" t="str">
            <v>32.1-45</v>
          </cell>
          <cell r="E14">
            <v>6</v>
          </cell>
          <cell r="G14">
            <v>0.22727272727272727</v>
          </cell>
          <cell r="J14" t="str">
            <v>32.1-45</v>
          </cell>
          <cell r="K14">
            <v>5</v>
          </cell>
          <cell r="M14">
            <v>0.30630630630630629</v>
          </cell>
          <cell r="P14" t="str">
            <v>32.1-45</v>
          </cell>
          <cell r="Q14">
            <v>8</v>
          </cell>
          <cell r="S14">
            <v>0.33663366336633666</v>
          </cell>
          <cell r="V14" t="str">
            <v>32.1-45</v>
          </cell>
          <cell r="W14">
            <v>4</v>
          </cell>
          <cell r="Y14">
            <v>0.33009708737864074</v>
          </cell>
          <cell r="AB14" t="str">
            <v>32.1-45</v>
          </cell>
          <cell r="AC14">
            <v>6</v>
          </cell>
          <cell r="AE14">
            <v>0.24038461538461542</v>
          </cell>
          <cell r="AH14" t="str">
            <v>32.1-45</v>
          </cell>
          <cell r="AI14">
            <v>7</v>
          </cell>
          <cell r="AK14">
            <v>0.19607843137254902</v>
          </cell>
          <cell r="AN14" t="str">
            <v>32.1-45</v>
          </cell>
          <cell r="AO14">
            <v>9</v>
          </cell>
          <cell r="AQ14">
            <v>0.28431372549019607</v>
          </cell>
          <cell r="AT14" t="str">
            <v>32.1-45</v>
          </cell>
          <cell r="AU14">
            <v>7</v>
          </cell>
          <cell r="AW14">
            <v>0.28712871287128716</v>
          </cell>
          <cell r="AZ14" t="str">
            <v>32.1-45</v>
          </cell>
          <cell r="BA14">
            <v>8</v>
          </cell>
          <cell r="BC14">
            <v>0.33653846153846151</v>
          </cell>
          <cell r="BF14" t="str">
            <v>32.1-45</v>
          </cell>
          <cell r="BG14">
            <v>8</v>
          </cell>
          <cell r="BI14">
            <v>0.31428571428571428</v>
          </cell>
          <cell r="BL14" t="str">
            <v>32.1-45</v>
          </cell>
          <cell r="BM14">
            <v>6</v>
          </cell>
          <cell r="BO14">
            <v>0.35643564356435647</v>
          </cell>
          <cell r="BR14" t="str">
            <v>32.1-45</v>
          </cell>
          <cell r="BS14">
            <v>9</v>
          </cell>
          <cell r="BU14">
            <v>0.19801980198019803</v>
          </cell>
        </row>
        <row r="15">
          <cell r="D15" t="str">
            <v>45.1-64</v>
          </cell>
          <cell r="E15">
            <v>7</v>
          </cell>
          <cell r="G15">
            <v>0.29090909090909089</v>
          </cell>
          <cell r="J15" t="str">
            <v>45.1-64</v>
          </cell>
          <cell r="K15">
            <v>4</v>
          </cell>
          <cell r="M15">
            <v>0.34234234234234234</v>
          </cell>
          <cell r="P15" t="str">
            <v>45.1-64</v>
          </cell>
          <cell r="Q15">
            <v>8</v>
          </cell>
          <cell r="S15">
            <v>0.41584158415841588</v>
          </cell>
          <cell r="V15" t="str">
            <v>45.1-64</v>
          </cell>
          <cell r="W15">
            <v>13</v>
          </cell>
          <cell r="Y15">
            <v>0.45631067961165045</v>
          </cell>
          <cell r="AB15" t="str">
            <v>45.1-64</v>
          </cell>
          <cell r="AC15">
            <v>8</v>
          </cell>
          <cell r="AE15">
            <v>0.31730769230769235</v>
          </cell>
          <cell r="AH15" t="str">
            <v>45.1-64</v>
          </cell>
          <cell r="AI15">
            <v>11</v>
          </cell>
          <cell r="AK15">
            <v>0.30392156862745101</v>
          </cell>
          <cell r="AN15" t="str">
            <v>45.1-64</v>
          </cell>
          <cell r="AO15">
            <v>12</v>
          </cell>
          <cell r="AQ15">
            <v>0.40196078431372551</v>
          </cell>
          <cell r="AT15" t="str">
            <v>45.1-64</v>
          </cell>
          <cell r="AU15">
            <v>13</v>
          </cell>
          <cell r="AW15">
            <v>0.41584158415841588</v>
          </cell>
          <cell r="AZ15" t="str">
            <v>45.1-64</v>
          </cell>
          <cell r="BA15">
            <v>20</v>
          </cell>
          <cell r="BC15">
            <v>0.52884615384615385</v>
          </cell>
          <cell r="BF15" t="str">
            <v>45.1-64</v>
          </cell>
          <cell r="BG15">
            <v>16</v>
          </cell>
          <cell r="BI15">
            <v>0.46666666666666667</v>
          </cell>
          <cell r="BL15" t="str">
            <v>45.1-64</v>
          </cell>
          <cell r="BM15">
            <v>7</v>
          </cell>
          <cell r="BO15">
            <v>0.42574257425742579</v>
          </cell>
          <cell r="BR15" t="str">
            <v>45.1-64</v>
          </cell>
          <cell r="BS15">
            <v>14</v>
          </cell>
          <cell r="BU15">
            <v>0.33663366336633666</v>
          </cell>
        </row>
        <row r="16">
          <cell r="D16" t="str">
            <v>64.1-90</v>
          </cell>
          <cell r="E16">
            <v>11</v>
          </cell>
          <cell r="G16">
            <v>0.39090909090909087</v>
          </cell>
          <cell r="J16" t="str">
            <v>64.1-90</v>
          </cell>
          <cell r="K16">
            <v>11</v>
          </cell>
          <cell r="M16">
            <v>0.44144144144144143</v>
          </cell>
          <cell r="P16" t="str">
            <v>64.1-90</v>
          </cell>
          <cell r="Q16">
            <v>10</v>
          </cell>
          <cell r="S16">
            <v>0.51485148514851486</v>
          </cell>
          <cell r="V16" t="str">
            <v>64.1-90</v>
          </cell>
          <cell r="W16">
            <v>9</v>
          </cell>
          <cell r="Y16">
            <v>0.5436893203883495</v>
          </cell>
          <cell r="AB16" t="str">
            <v>64.1-90</v>
          </cell>
          <cell r="AC16">
            <v>26</v>
          </cell>
          <cell r="AE16">
            <v>0.56730769230769229</v>
          </cell>
          <cell r="AH16" t="str">
            <v>64.1-90</v>
          </cell>
          <cell r="AI16">
            <v>16</v>
          </cell>
          <cell r="AK16">
            <v>0.46078431372549022</v>
          </cell>
          <cell r="AN16" t="str">
            <v>64.1-90</v>
          </cell>
          <cell r="AO16">
            <v>11</v>
          </cell>
          <cell r="AQ16">
            <v>0.50980392156862742</v>
          </cell>
          <cell r="AT16" t="str">
            <v>64.1-90</v>
          </cell>
          <cell r="AU16">
            <v>5</v>
          </cell>
          <cell r="AW16">
            <v>0.46534653465346537</v>
          </cell>
          <cell r="AZ16" t="str">
            <v>64.1-90</v>
          </cell>
          <cell r="BA16">
            <v>26</v>
          </cell>
          <cell r="BC16">
            <v>0.77884615384615385</v>
          </cell>
          <cell r="BF16" t="str">
            <v>64.1-90</v>
          </cell>
          <cell r="BG16">
            <v>17</v>
          </cell>
          <cell r="BI16">
            <v>0.62857142857142856</v>
          </cell>
          <cell r="BL16" t="str">
            <v>64.1-90</v>
          </cell>
          <cell r="BM16">
            <v>28</v>
          </cell>
          <cell r="BO16">
            <v>0.70297029702970304</v>
          </cell>
          <cell r="BR16" t="str">
            <v>64.1-90</v>
          </cell>
          <cell r="BS16">
            <v>21</v>
          </cell>
          <cell r="BU16">
            <v>0.54455445544554459</v>
          </cell>
        </row>
        <row r="17">
          <cell r="D17" t="str">
            <v>90.1-128</v>
          </cell>
          <cell r="E17">
            <v>9</v>
          </cell>
          <cell r="G17">
            <v>0.47272727272727266</v>
          </cell>
          <cell r="J17" t="str">
            <v>90.1-128</v>
          </cell>
          <cell r="K17">
            <v>6</v>
          </cell>
          <cell r="M17">
            <v>0.49549549549549549</v>
          </cell>
          <cell r="P17" t="str">
            <v>90.1-128</v>
          </cell>
          <cell r="Q17">
            <v>10</v>
          </cell>
          <cell r="S17">
            <v>0.61386138613861385</v>
          </cell>
          <cell r="V17" t="str">
            <v>90.1-128</v>
          </cell>
          <cell r="W17">
            <v>9</v>
          </cell>
          <cell r="Y17">
            <v>0.63106796116504849</v>
          </cell>
          <cell r="AB17" t="str">
            <v>90.1-128</v>
          </cell>
          <cell r="AC17">
            <v>26</v>
          </cell>
          <cell r="AE17">
            <v>0.81730769230769229</v>
          </cell>
          <cell r="AH17" t="str">
            <v>90.1-128</v>
          </cell>
          <cell r="AI17">
            <v>24</v>
          </cell>
          <cell r="AK17">
            <v>0.69607843137254899</v>
          </cell>
          <cell r="AN17" t="str">
            <v>90.1-128</v>
          </cell>
          <cell r="AO17">
            <v>14</v>
          </cell>
          <cell r="AQ17">
            <v>0.64705882352941169</v>
          </cell>
          <cell r="AT17" t="str">
            <v>90.1-128</v>
          </cell>
          <cell r="AU17">
            <v>14</v>
          </cell>
          <cell r="AW17">
            <v>0.60396039603960405</v>
          </cell>
          <cell r="AZ17" t="str">
            <v>90.1-128</v>
          </cell>
          <cell r="BA17">
            <v>13</v>
          </cell>
          <cell r="BC17">
            <v>0.90384615384615385</v>
          </cell>
          <cell r="BF17" t="str">
            <v>90.1-128</v>
          </cell>
          <cell r="BG17">
            <v>18</v>
          </cell>
          <cell r="BI17">
            <v>0.8</v>
          </cell>
          <cell r="BL17" t="str">
            <v>90.1-128</v>
          </cell>
          <cell r="BM17">
            <v>12</v>
          </cell>
          <cell r="BO17">
            <v>0.82178217821782185</v>
          </cell>
          <cell r="BR17" t="str">
            <v>90.1-128</v>
          </cell>
          <cell r="BS17">
            <v>10</v>
          </cell>
          <cell r="BU17">
            <v>0.64356435643564358</v>
          </cell>
        </row>
        <row r="18">
          <cell r="D18" t="str">
            <v>128.1-180</v>
          </cell>
          <cell r="E18">
            <v>10</v>
          </cell>
          <cell r="G18">
            <v>0.5636363636363636</v>
          </cell>
          <cell r="J18" t="str">
            <v>128.1-180</v>
          </cell>
          <cell r="K18">
            <v>20</v>
          </cell>
          <cell r="M18">
            <v>0.67567567567567566</v>
          </cell>
          <cell r="P18" t="str">
            <v>128.1-180</v>
          </cell>
          <cell r="Q18">
            <v>13</v>
          </cell>
          <cell r="S18">
            <v>0.74257425742574257</v>
          </cell>
          <cell r="V18" t="str">
            <v>128.1-180</v>
          </cell>
          <cell r="W18">
            <v>8</v>
          </cell>
          <cell r="Y18">
            <v>0.70873786407766981</v>
          </cell>
          <cell r="AB18" t="str">
            <v>128.1-180</v>
          </cell>
          <cell r="AC18">
            <v>16</v>
          </cell>
          <cell r="AE18">
            <v>0.97115384615384615</v>
          </cell>
          <cell r="AH18" t="str">
            <v>128.1-180</v>
          </cell>
          <cell r="AI18">
            <v>11</v>
          </cell>
          <cell r="AK18">
            <v>0.80392156862745101</v>
          </cell>
          <cell r="AN18" t="str">
            <v>128.1-180</v>
          </cell>
          <cell r="AO18">
            <v>19</v>
          </cell>
          <cell r="AQ18">
            <v>0.83333333333333326</v>
          </cell>
          <cell r="AT18" t="str">
            <v>128.1-180</v>
          </cell>
          <cell r="AU18">
            <v>20</v>
          </cell>
          <cell r="AW18">
            <v>0.80198019801980203</v>
          </cell>
          <cell r="AZ18" t="str">
            <v>128.1-180</v>
          </cell>
          <cell r="BA18">
            <v>3</v>
          </cell>
          <cell r="BC18">
            <v>0.93269230769230771</v>
          </cell>
          <cell r="BF18" t="str">
            <v>128.1-180</v>
          </cell>
          <cell r="BG18">
            <v>18</v>
          </cell>
          <cell r="BI18">
            <v>0.97142857142857153</v>
          </cell>
          <cell r="BL18" t="str">
            <v>128.1-180</v>
          </cell>
          <cell r="BM18">
            <v>17</v>
          </cell>
          <cell r="BO18">
            <v>0.9900990099009902</v>
          </cell>
          <cell r="BR18" t="str">
            <v>128.1-180</v>
          </cell>
          <cell r="BS18">
            <v>26</v>
          </cell>
          <cell r="BU18">
            <v>0.90099009900990101</v>
          </cell>
        </row>
        <row r="19">
          <cell r="D19" t="str">
            <v>180.1-256</v>
          </cell>
          <cell r="E19">
            <v>29</v>
          </cell>
          <cell r="G19">
            <v>0.82727272727272716</v>
          </cell>
          <cell r="J19" t="str">
            <v>180.1-256</v>
          </cell>
          <cell r="K19">
            <v>7</v>
          </cell>
          <cell r="M19">
            <v>0.73873873873873874</v>
          </cell>
          <cell r="P19" t="str">
            <v>180.1-256</v>
          </cell>
          <cell r="Q19">
            <v>11</v>
          </cell>
          <cell r="S19">
            <v>0.85148514851485146</v>
          </cell>
          <cell r="V19" t="str">
            <v>180.1-256</v>
          </cell>
          <cell r="W19">
            <v>12</v>
          </cell>
          <cell r="Y19">
            <v>0.8252427184466018</v>
          </cell>
          <cell r="AB19" t="str">
            <v>180.1-256</v>
          </cell>
          <cell r="AC19">
            <v>2</v>
          </cell>
          <cell r="AE19">
            <v>0.99038461538461542</v>
          </cell>
          <cell r="AH19" t="str">
            <v>180.1-256</v>
          </cell>
          <cell r="AI19">
            <v>10</v>
          </cell>
          <cell r="AK19">
            <v>0.90196078431372551</v>
          </cell>
          <cell r="AN19" t="str">
            <v>180.1-256</v>
          </cell>
          <cell r="AO19">
            <v>4</v>
          </cell>
          <cell r="AQ19">
            <v>0.87254901960784303</v>
          </cell>
          <cell r="AT19" t="str">
            <v>180.1-256</v>
          </cell>
          <cell r="AU19">
            <v>5</v>
          </cell>
          <cell r="AW19">
            <v>0.85148514851485158</v>
          </cell>
          <cell r="AZ19" t="str">
            <v>180.1-256</v>
          </cell>
          <cell r="BA19">
            <v>4</v>
          </cell>
          <cell r="BC19">
            <v>0.97115384615384615</v>
          </cell>
          <cell r="BF19" t="str">
            <v>180.1-256</v>
          </cell>
          <cell r="BG19">
            <v>3</v>
          </cell>
          <cell r="BI19">
            <v>1</v>
          </cell>
          <cell r="BL19" t="str">
            <v>180.1-256</v>
          </cell>
          <cell r="BM19">
            <v>1</v>
          </cell>
          <cell r="BO19">
            <v>1</v>
          </cell>
          <cell r="BR19" t="str">
            <v>180.1-256</v>
          </cell>
          <cell r="BS19">
            <v>5</v>
          </cell>
          <cell r="BU19">
            <v>0.95049504950495056</v>
          </cell>
        </row>
        <row r="20">
          <cell r="D20" t="str">
            <v>256.1-362</v>
          </cell>
          <cell r="E20">
            <v>12</v>
          </cell>
          <cell r="G20">
            <v>0.93636363636363629</v>
          </cell>
          <cell r="J20" t="str">
            <v>256.1-362</v>
          </cell>
          <cell r="K20">
            <v>8</v>
          </cell>
          <cell r="M20">
            <v>0.81081081081081086</v>
          </cell>
          <cell r="P20" t="str">
            <v>256.1-362</v>
          </cell>
          <cell r="Q20">
            <v>10</v>
          </cell>
          <cell r="S20">
            <v>0.95049504950495045</v>
          </cell>
          <cell r="V20" t="str">
            <v>256.1-362</v>
          </cell>
          <cell r="W20">
            <v>10</v>
          </cell>
          <cell r="Y20">
            <v>0.92233009708737845</v>
          </cell>
          <cell r="AB20" t="str">
            <v>256.1-362</v>
          </cell>
          <cell r="AC20">
            <v>1</v>
          </cell>
          <cell r="AE20">
            <v>1</v>
          </cell>
          <cell r="AH20" t="str">
            <v>256.1-362</v>
          </cell>
          <cell r="AI20">
            <v>5</v>
          </cell>
          <cell r="AK20">
            <v>0.95098039215686281</v>
          </cell>
          <cell r="AN20" t="str">
            <v>256.1-362</v>
          </cell>
          <cell r="AO20">
            <v>6</v>
          </cell>
          <cell r="AQ20">
            <v>0.93137254901960775</v>
          </cell>
          <cell r="AT20" t="str">
            <v>256.1-362</v>
          </cell>
          <cell r="AU20">
            <v>10</v>
          </cell>
          <cell r="AW20">
            <v>0.95049504950495056</v>
          </cell>
          <cell r="AZ20" t="str">
            <v>256.1-362</v>
          </cell>
          <cell r="BA20">
            <v>3</v>
          </cell>
          <cell r="BC20">
            <v>1</v>
          </cell>
          <cell r="BF20" t="str">
            <v>256.1-362</v>
          </cell>
          <cell r="BI20">
            <v>1</v>
          </cell>
          <cell r="BL20" t="str">
            <v>256.1-362</v>
          </cell>
          <cell r="BO20">
            <v>1</v>
          </cell>
          <cell r="BR20" t="str">
            <v>256.1-362</v>
          </cell>
          <cell r="BS20">
            <v>4</v>
          </cell>
          <cell r="BU20">
            <v>0.9900990099009902</v>
          </cell>
        </row>
        <row r="21">
          <cell r="D21" t="str">
            <v>362.1-512</v>
          </cell>
          <cell r="E21">
            <v>4</v>
          </cell>
          <cell r="G21">
            <v>0.97272727272727266</v>
          </cell>
          <cell r="J21" t="str">
            <v>362.1-512</v>
          </cell>
          <cell r="K21">
            <v>8</v>
          </cell>
          <cell r="M21">
            <v>0.88288288288288297</v>
          </cell>
          <cell r="P21" t="str">
            <v>362.1-512</v>
          </cell>
          <cell r="Q21">
            <v>0</v>
          </cell>
          <cell r="S21">
            <v>0.95049504950495045</v>
          </cell>
          <cell r="V21" t="str">
            <v>362.1-512</v>
          </cell>
          <cell r="W21">
            <v>4</v>
          </cell>
          <cell r="Y21">
            <v>0.96116504854368912</v>
          </cell>
          <cell r="AB21" t="str">
            <v>362.1-512</v>
          </cell>
          <cell r="AE21">
            <v>1</v>
          </cell>
          <cell r="AH21" t="str">
            <v>362.1-512</v>
          </cell>
          <cell r="AI21">
            <v>3</v>
          </cell>
          <cell r="AK21">
            <v>0.98039215686274517</v>
          </cell>
          <cell r="AN21" t="str">
            <v>362.1-512</v>
          </cell>
          <cell r="AO21">
            <v>6</v>
          </cell>
          <cell r="AQ21">
            <v>0.99019607843137247</v>
          </cell>
          <cell r="AT21" t="str">
            <v>362.1-512</v>
          </cell>
          <cell r="AU21">
            <v>3</v>
          </cell>
          <cell r="AW21">
            <v>0.98019801980198029</v>
          </cell>
          <cell r="AZ21" t="str">
            <v>362.1-512</v>
          </cell>
          <cell r="BC21">
            <v>1</v>
          </cell>
          <cell r="BF21" t="str">
            <v>362.1-512</v>
          </cell>
          <cell r="BI21">
            <v>1</v>
          </cell>
          <cell r="BL21" t="str">
            <v>362.1-512</v>
          </cell>
          <cell r="BO21">
            <v>1</v>
          </cell>
          <cell r="BR21" t="str">
            <v>362.1-512</v>
          </cell>
          <cell r="BS21">
            <v>1</v>
          </cell>
          <cell r="BU21">
            <v>1</v>
          </cell>
        </row>
        <row r="22">
          <cell r="D22" t="str">
            <v>512-1024</v>
          </cell>
          <cell r="E22">
            <v>3</v>
          </cell>
          <cell r="G22">
            <v>0.99999999999999989</v>
          </cell>
          <cell r="J22" t="str">
            <v>512-1024</v>
          </cell>
          <cell r="K22">
            <v>7</v>
          </cell>
          <cell r="M22">
            <v>0.94594594594594605</v>
          </cell>
          <cell r="P22" t="str">
            <v>512-1024</v>
          </cell>
          <cell r="Q22">
            <v>5</v>
          </cell>
          <cell r="S22">
            <v>1</v>
          </cell>
          <cell r="V22" t="str">
            <v>512-1024</v>
          </cell>
          <cell r="W22">
            <v>3</v>
          </cell>
          <cell r="Y22">
            <v>0.99029126213592211</v>
          </cell>
          <cell r="AB22" t="str">
            <v>512-1024</v>
          </cell>
          <cell r="AE22">
            <v>1</v>
          </cell>
          <cell r="AH22" t="str">
            <v>512 - 1024</v>
          </cell>
          <cell r="AI22">
            <v>2</v>
          </cell>
          <cell r="AK22">
            <v>1</v>
          </cell>
          <cell r="AN22" t="str">
            <v>512 - 1024</v>
          </cell>
          <cell r="AO22">
            <v>1</v>
          </cell>
          <cell r="AQ22">
            <v>0.99999999999999989</v>
          </cell>
          <cell r="AT22" t="str">
            <v>512 - 1024</v>
          </cell>
          <cell r="AU22">
            <v>2</v>
          </cell>
          <cell r="AW22">
            <v>1</v>
          </cell>
          <cell r="AZ22" t="str">
            <v>512 - 1024</v>
          </cell>
          <cell r="BC22">
            <v>1</v>
          </cell>
          <cell r="BF22" t="str">
            <v>512 - 1024</v>
          </cell>
          <cell r="BI22">
            <v>1</v>
          </cell>
          <cell r="BL22" t="str">
            <v>512 - 1024</v>
          </cell>
          <cell r="BO22">
            <v>1</v>
          </cell>
          <cell r="BR22" t="str">
            <v>512 - 1024</v>
          </cell>
          <cell r="BU22">
            <v>1</v>
          </cell>
        </row>
        <row r="23">
          <cell r="D23" t="str">
            <v>1024-2048</v>
          </cell>
          <cell r="G23">
            <v>0.99999999999999989</v>
          </cell>
          <cell r="J23" t="str">
            <v>1024-2048</v>
          </cell>
          <cell r="K23">
            <v>2</v>
          </cell>
          <cell r="M23">
            <v>0.96396396396396411</v>
          </cell>
          <cell r="P23" t="str">
            <v>1024-2048</v>
          </cell>
          <cell r="S23">
            <v>1</v>
          </cell>
          <cell r="V23" t="str">
            <v>1024-2048</v>
          </cell>
          <cell r="W23">
            <v>1</v>
          </cell>
          <cell r="Y23">
            <v>0.99999999999999978</v>
          </cell>
          <cell r="AB23" t="str">
            <v>1024-2048</v>
          </cell>
          <cell r="AE23">
            <v>1</v>
          </cell>
          <cell r="AH23" t="str">
            <v>1024-2048</v>
          </cell>
          <cell r="AK23">
            <v>1</v>
          </cell>
          <cell r="AN23" t="str">
            <v>1024-2048</v>
          </cell>
          <cell r="AQ23">
            <v>0.99999999999999989</v>
          </cell>
          <cell r="AT23" t="str">
            <v>1024-2048</v>
          </cell>
          <cell r="AW23">
            <v>1</v>
          </cell>
          <cell r="AZ23" t="str">
            <v>1024-2048</v>
          </cell>
          <cell r="BC23">
            <v>1</v>
          </cell>
          <cell r="BF23" t="str">
            <v>1024-2048</v>
          </cell>
          <cell r="BI23">
            <v>1</v>
          </cell>
          <cell r="BL23" t="str">
            <v>1024-2048</v>
          </cell>
          <cell r="BO23">
            <v>1</v>
          </cell>
          <cell r="BR23" t="str">
            <v>1024-2048</v>
          </cell>
          <cell r="BU23">
            <v>1</v>
          </cell>
        </row>
        <row r="24">
          <cell r="D24" t="str">
            <v>2048-4096</v>
          </cell>
          <cell r="J24" t="str">
            <v>2048-4096</v>
          </cell>
          <cell r="K24">
            <v>4</v>
          </cell>
          <cell r="M24">
            <v>1.0000000000000002</v>
          </cell>
          <cell r="P24" t="str">
            <v>2048-4096</v>
          </cell>
          <cell r="V24" t="str">
            <v>2048-4096</v>
          </cell>
          <cell r="AB24" t="str">
            <v>2048-4096</v>
          </cell>
          <cell r="AN24" t="str">
            <v>2048-4096</v>
          </cell>
          <cell r="AT24" t="str">
            <v>2048-4096</v>
          </cell>
          <cell r="AZ24" t="str">
            <v>2048-4096</v>
          </cell>
          <cell r="BF24" t="str">
            <v>2048-4096</v>
          </cell>
          <cell r="BR24" t="str">
            <v>2048-4096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6"/>
  <sheetViews>
    <sheetView workbookViewId="0">
      <selection activeCell="A126" sqref="A126"/>
    </sheetView>
  </sheetViews>
  <sheetFormatPr defaultColWidth="11" defaultRowHeight="15.75" x14ac:dyDescent="0.25"/>
  <cols>
    <col min="1" max="1" width="26.375" customWidth="1"/>
  </cols>
  <sheetData>
    <row r="1" spans="1:8" ht="16.5" thickBot="1" x14ac:dyDescent="0.3">
      <c r="A1" s="3"/>
      <c r="B1" s="4" t="s">
        <v>0</v>
      </c>
      <c r="C1" s="5" t="s">
        <v>1</v>
      </c>
      <c r="D1" s="5" t="s">
        <v>2</v>
      </c>
      <c r="E1" s="5" t="s">
        <v>3</v>
      </c>
      <c r="F1" s="5" t="s">
        <v>4</v>
      </c>
      <c r="G1" s="5" t="s">
        <v>5</v>
      </c>
      <c r="H1" s="6" t="s">
        <v>6</v>
      </c>
    </row>
    <row r="2" spans="1:8" ht="16.5" thickBot="1" x14ac:dyDescent="0.3">
      <c r="A2" s="4" t="s">
        <v>7</v>
      </c>
      <c r="B2" s="7" t="s">
        <v>8</v>
      </c>
      <c r="C2" s="7" t="s">
        <v>9</v>
      </c>
      <c r="D2" s="8" t="s">
        <v>10</v>
      </c>
      <c r="E2" s="8" t="s">
        <v>11</v>
      </c>
      <c r="F2" s="8" t="s">
        <v>12</v>
      </c>
      <c r="G2" s="8" t="s">
        <v>13</v>
      </c>
      <c r="H2" s="9" t="s">
        <v>14</v>
      </c>
    </row>
    <row r="3" spans="1:8" x14ac:dyDescent="0.25">
      <c r="A3" s="10" t="s">
        <v>15</v>
      </c>
      <c r="B3" s="11"/>
      <c r="C3" s="11"/>
      <c r="D3" s="11"/>
      <c r="E3" s="11"/>
      <c r="F3" s="11"/>
      <c r="G3" s="11"/>
      <c r="H3" s="12"/>
    </row>
    <row r="4" spans="1:8" x14ac:dyDescent="0.25">
      <c r="A4" s="99" t="s">
        <v>16</v>
      </c>
      <c r="B4" s="99"/>
      <c r="C4" s="11"/>
      <c r="D4" s="11"/>
      <c r="E4" s="11"/>
      <c r="F4" s="11"/>
      <c r="G4" s="11"/>
      <c r="H4" s="12"/>
    </row>
    <row r="5" spans="1:8" x14ac:dyDescent="0.25">
      <c r="A5" s="13" t="s">
        <v>17</v>
      </c>
      <c r="B5" s="11">
        <v>65.099999999999994</v>
      </c>
      <c r="C5" s="11">
        <v>62.7</v>
      </c>
      <c r="D5" s="11">
        <v>65.099999999999994</v>
      </c>
      <c r="E5" s="11">
        <v>59.3</v>
      </c>
      <c r="F5" s="11">
        <v>41.1</v>
      </c>
      <c r="G5" s="11">
        <v>41.8</v>
      </c>
      <c r="H5" s="12">
        <v>51</v>
      </c>
    </row>
    <row r="6" spans="1:8" x14ac:dyDescent="0.25">
      <c r="A6" s="13" t="s">
        <v>18</v>
      </c>
      <c r="B6" s="11">
        <v>8.6999999999999993</v>
      </c>
      <c r="C6" s="11">
        <v>10.6</v>
      </c>
      <c r="D6" s="11">
        <v>12.5</v>
      </c>
      <c r="E6" s="11">
        <v>12</v>
      </c>
      <c r="F6" s="11">
        <v>13.8</v>
      </c>
      <c r="G6" s="11">
        <v>13.2</v>
      </c>
      <c r="H6" s="12">
        <v>16.600000000000001</v>
      </c>
    </row>
    <row r="7" spans="1:8" x14ac:dyDescent="0.25">
      <c r="A7" s="14" t="s">
        <v>19</v>
      </c>
      <c r="B7" s="11"/>
      <c r="C7" s="11"/>
      <c r="D7" s="11"/>
      <c r="E7" s="11"/>
      <c r="F7" s="11"/>
      <c r="G7" s="11"/>
      <c r="H7" s="12"/>
    </row>
    <row r="8" spans="1:8" x14ac:dyDescent="0.25">
      <c r="A8" s="13" t="s">
        <v>17</v>
      </c>
      <c r="B8" s="11">
        <v>57.8</v>
      </c>
      <c r="C8" s="11">
        <v>40</v>
      </c>
      <c r="D8" s="11">
        <v>58.5</v>
      </c>
      <c r="E8" s="11">
        <v>56.7</v>
      </c>
      <c r="F8" s="11">
        <v>37.4</v>
      </c>
      <c r="G8" s="11">
        <v>37.1</v>
      </c>
      <c r="H8" s="12">
        <v>43.6</v>
      </c>
    </row>
    <row r="9" spans="1:8" x14ac:dyDescent="0.25">
      <c r="A9" s="13" t="s">
        <v>18</v>
      </c>
      <c r="B9" s="11">
        <v>9.5</v>
      </c>
      <c r="C9" s="11" t="s">
        <v>20</v>
      </c>
      <c r="D9" s="11">
        <v>13.6</v>
      </c>
      <c r="E9" s="11">
        <v>15.4</v>
      </c>
      <c r="F9" s="11">
        <v>14.2</v>
      </c>
      <c r="G9" s="11">
        <v>11.8</v>
      </c>
      <c r="H9" s="12">
        <v>16.100000000000001</v>
      </c>
    </row>
    <row r="10" spans="1:8" x14ac:dyDescent="0.25">
      <c r="A10" s="14" t="s">
        <v>21</v>
      </c>
      <c r="B10" s="11"/>
      <c r="C10" s="11"/>
      <c r="D10" s="11"/>
      <c r="E10" s="11"/>
      <c r="F10" s="11"/>
      <c r="G10" s="11"/>
      <c r="H10" s="12"/>
    </row>
    <row r="11" spans="1:8" x14ac:dyDescent="0.25">
      <c r="A11" s="13" t="s">
        <v>17</v>
      </c>
      <c r="B11" s="11">
        <v>63.3</v>
      </c>
      <c r="C11" s="11">
        <v>40.299999999999997</v>
      </c>
      <c r="D11" s="11">
        <v>64.8</v>
      </c>
      <c r="E11" s="11">
        <v>57.4</v>
      </c>
      <c r="F11" s="11">
        <v>45.8</v>
      </c>
      <c r="G11" s="11">
        <v>46</v>
      </c>
      <c r="H11" s="12">
        <v>53.1</v>
      </c>
    </row>
    <row r="12" spans="1:8" x14ac:dyDescent="0.25">
      <c r="A12" s="13" t="s">
        <v>18</v>
      </c>
      <c r="B12" s="11">
        <v>8.3000000000000007</v>
      </c>
      <c r="C12" s="11">
        <v>5.8</v>
      </c>
      <c r="D12" s="11">
        <v>12.9</v>
      </c>
      <c r="E12" s="11">
        <v>10.199999999999999</v>
      </c>
      <c r="F12" s="11">
        <v>12.2</v>
      </c>
      <c r="G12" s="11">
        <v>12</v>
      </c>
      <c r="H12" s="12">
        <v>13.5</v>
      </c>
    </row>
    <row r="13" spans="1:8" x14ac:dyDescent="0.25">
      <c r="A13" s="14" t="s">
        <v>22</v>
      </c>
      <c r="B13" s="11"/>
      <c r="C13" s="11"/>
      <c r="D13" s="11"/>
      <c r="E13" s="11"/>
      <c r="F13" s="11"/>
      <c r="G13" s="11"/>
      <c r="H13" s="12"/>
    </row>
    <row r="14" spans="1:8" x14ac:dyDescent="0.25">
      <c r="A14" s="13" t="s">
        <v>17</v>
      </c>
      <c r="B14" s="11">
        <v>69.5</v>
      </c>
      <c r="C14" s="11">
        <v>68.3</v>
      </c>
      <c r="D14" s="11">
        <v>69.8</v>
      </c>
      <c r="E14" s="11">
        <v>62.1</v>
      </c>
      <c r="F14" s="11">
        <v>43.2</v>
      </c>
      <c r="G14" s="11">
        <v>43.3</v>
      </c>
      <c r="H14" s="12">
        <v>55.9</v>
      </c>
    </row>
    <row r="15" spans="1:8" x14ac:dyDescent="0.25">
      <c r="A15" s="13" t="s">
        <v>18</v>
      </c>
      <c r="B15" s="11">
        <v>6</v>
      </c>
      <c r="C15" s="11">
        <v>7.5</v>
      </c>
      <c r="D15" s="11">
        <v>9.9</v>
      </c>
      <c r="E15" s="11">
        <v>11.8</v>
      </c>
      <c r="F15" s="11">
        <v>13.2</v>
      </c>
      <c r="G15" s="11">
        <v>14.4</v>
      </c>
      <c r="H15" s="12">
        <v>16.8</v>
      </c>
    </row>
    <row r="16" spans="1:8" x14ac:dyDescent="0.25">
      <c r="A16" s="14" t="s">
        <v>23</v>
      </c>
      <c r="B16" s="11"/>
      <c r="C16" s="11"/>
      <c r="D16" s="11"/>
      <c r="E16" s="11"/>
      <c r="F16" s="11"/>
      <c r="G16" s="11"/>
      <c r="H16" s="12"/>
    </row>
    <row r="17" spans="1:8" x14ac:dyDescent="0.25">
      <c r="A17" s="13" t="s">
        <v>17</v>
      </c>
      <c r="B17" s="11">
        <v>40</v>
      </c>
      <c r="C17" s="11" t="s">
        <v>24</v>
      </c>
      <c r="D17" s="11">
        <v>14</v>
      </c>
      <c r="E17" s="11">
        <v>15</v>
      </c>
      <c r="F17" s="11">
        <v>8.4</v>
      </c>
      <c r="G17" s="11">
        <v>5.5</v>
      </c>
      <c r="H17" s="12">
        <v>11</v>
      </c>
    </row>
    <row r="18" spans="1:8" ht="16.5" thickBot="1" x14ac:dyDescent="0.3">
      <c r="A18" s="15" t="s">
        <v>18</v>
      </c>
      <c r="B18" s="16" t="s">
        <v>20</v>
      </c>
      <c r="C18" s="16" t="s">
        <v>24</v>
      </c>
      <c r="D18" s="16">
        <v>10.1</v>
      </c>
      <c r="E18" s="16">
        <v>15.7</v>
      </c>
      <c r="F18" s="16">
        <v>6.3</v>
      </c>
      <c r="G18" s="16">
        <v>0.7</v>
      </c>
      <c r="H18" s="17">
        <v>10.3</v>
      </c>
    </row>
    <row r="19" spans="1:8" x14ac:dyDescent="0.25">
      <c r="A19" s="10" t="s">
        <v>25</v>
      </c>
      <c r="B19" s="11"/>
      <c r="C19" s="11"/>
      <c r="D19" s="11"/>
      <c r="E19" s="11"/>
      <c r="F19" s="11"/>
      <c r="G19" s="11"/>
      <c r="H19" s="12"/>
    </row>
    <row r="20" spans="1:8" x14ac:dyDescent="0.25">
      <c r="A20" s="14" t="s">
        <v>26</v>
      </c>
      <c r="B20" s="11"/>
      <c r="C20" s="11"/>
      <c r="D20" s="11"/>
      <c r="E20" s="11"/>
      <c r="F20" s="11"/>
      <c r="G20" s="11"/>
      <c r="H20" s="12"/>
    </row>
    <row r="21" spans="1:8" x14ac:dyDescent="0.25">
      <c r="A21" s="13" t="s">
        <v>17</v>
      </c>
      <c r="B21" s="11">
        <v>3.8</v>
      </c>
      <c r="C21" s="11">
        <v>4.2</v>
      </c>
      <c r="D21" s="11">
        <v>3.9</v>
      </c>
      <c r="E21" s="11">
        <v>4.2</v>
      </c>
      <c r="F21" s="11">
        <v>4.0999999999999996</v>
      </c>
      <c r="G21" s="11">
        <v>3.3</v>
      </c>
      <c r="H21" s="12">
        <v>3.9</v>
      </c>
    </row>
    <row r="22" spans="1:8" x14ac:dyDescent="0.25">
      <c r="A22" s="13" t="s">
        <v>18</v>
      </c>
      <c r="B22" s="11">
        <v>0.9</v>
      </c>
      <c r="C22" s="11" t="s">
        <v>20</v>
      </c>
      <c r="D22" s="11">
        <v>1.5</v>
      </c>
      <c r="E22" s="11">
        <v>2.6</v>
      </c>
      <c r="F22" s="11">
        <v>1.3</v>
      </c>
      <c r="G22" s="11">
        <v>1</v>
      </c>
      <c r="H22" s="12">
        <v>1.4</v>
      </c>
    </row>
    <row r="23" spans="1:8" x14ac:dyDescent="0.25">
      <c r="A23" s="14" t="s">
        <v>27</v>
      </c>
      <c r="B23" s="11"/>
      <c r="C23" s="11"/>
      <c r="D23" s="11"/>
      <c r="E23" s="11"/>
      <c r="F23" s="11"/>
      <c r="G23" s="11"/>
      <c r="H23" s="12"/>
    </row>
    <row r="24" spans="1:8" x14ac:dyDescent="0.25">
      <c r="A24" s="13" t="s">
        <v>28</v>
      </c>
      <c r="B24" s="11">
        <v>2.4</v>
      </c>
      <c r="C24" s="11">
        <v>2.7</v>
      </c>
      <c r="D24" s="11">
        <v>2.8</v>
      </c>
      <c r="E24" s="11">
        <v>3</v>
      </c>
      <c r="F24" s="11">
        <v>2.9</v>
      </c>
      <c r="G24" s="11">
        <v>2.1</v>
      </c>
      <c r="H24" s="12">
        <v>2.7</v>
      </c>
    </row>
    <row r="25" spans="1:8" x14ac:dyDescent="0.25">
      <c r="A25" s="13" t="s">
        <v>18</v>
      </c>
      <c r="B25" s="11">
        <v>0.7</v>
      </c>
      <c r="C25" s="11" t="s">
        <v>20</v>
      </c>
      <c r="D25" s="11">
        <v>1.5</v>
      </c>
      <c r="E25" s="11">
        <v>2.7</v>
      </c>
      <c r="F25" s="11">
        <v>1.3</v>
      </c>
      <c r="G25" s="11">
        <v>0.9</v>
      </c>
      <c r="H25" s="12">
        <v>1.4</v>
      </c>
    </row>
    <row r="26" spans="1:8" x14ac:dyDescent="0.25">
      <c r="A26" s="14" t="s">
        <v>29</v>
      </c>
      <c r="B26" s="11"/>
      <c r="C26" s="11"/>
      <c r="D26" s="11"/>
      <c r="E26" s="11"/>
      <c r="F26" s="11"/>
      <c r="G26" s="11"/>
      <c r="H26" s="12"/>
    </row>
    <row r="27" spans="1:8" x14ac:dyDescent="0.25">
      <c r="A27" s="13" t="s">
        <v>17</v>
      </c>
      <c r="B27" s="11">
        <v>2.6</v>
      </c>
      <c r="C27" s="11">
        <v>2.8</v>
      </c>
      <c r="D27" s="11">
        <v>1.9</v>
      </c>
      <c r="E27" s="11">
        <v>2</v>
      </c>
      <c r="F27" s="11">
        <v>2.2000000000000002</v>
      </c>
      <c r="G27" s="11">
        <v>1.8</v>
      </c>
      <c r="H27" s="12">
        <v>2.1</v>
      </c>
    </row>
    <row r="28" spans="1:8" x14ac:dyDescent="0.25">
      <c r="A28" s="13" t="s">
        <v>18</v>
      </c>
      <c r="B28" s="11">
        <v>0.3</v>
      </c>
      <c r="C28" s="11">
        <v>0.3</v>
      </c>
      <c r="D28" s="11">
        <v>0.4</v>
      </c>
      <c r="E28" s="11">
        <v>0.6</v>
      </c>
      <c r="F28" s="11">
        <v>0.8</v>
      </c>
      <c r="G28" s="11">
        <v>0.5</v>
      </c>
      <c r="H28" s="12">
        <v>0.6</v>
      </c>
    </row>
    <row r="29" spans="1:8" x14ac:dyDescent="0.25">
      <c r="A29" s="14" t="s">
        <v>30</v>
      </c>
      <c r="B29" s="11"/>
      <c r="C29" s="11"/>
      <c r="D29" s="11"/>
      <c r="E29" s="11"/>
      <c r="F29" s="11"/>
      <c r="G29" s="11"/>
      <c r="H29" s="12"/>
    </row>
    <row r="30" spans="1:8" x14ac:dyDescent="0.25">
      <c r="A30" s="13" t="s">
        <v>17</v>
      </c>
      <c r="B30" s="11">
        <v>1.8</v>
      </c>
      <c r="C30" s="11">
        <v>1.8</v>
      </c>
      <c r="D30" s="11">
        <v>1.3</v>
      </c>
      <c r="E30" s="11">
        <v>1.4</v>
      </c>
      <c r="F30" s="11">
        <v>1.3</v>
      </c>
      <c r="G30" s="11">
        <v>1.2</v>
      </c>
      <c r="H30" s="12">
        <v>1.4</v>
      </c>
    </row>
    <row r="31" spans="1:8" x14ac:dyDescent="0.25">
      <c r="A31" s="13" t="s">
        <v>18</v>
      </c>
      <c r="B31" s="11">
        <v>0</v>
      </c>
      <c r="C31" s="11">
        <v>0.2</v>
      </c>
      <c r="D31" s="11">
        <v>0.4</v>
      </c>
      <c r="E31" s="11">
        <v>0.3</v>
      </c>
      <c r="F31" s="11">
        <v>0.6</v>
      </c>
      <c r="G31" s="11">
        <v>0.3</v>
      </c>
      <c r="H31" s="12">
        <v>0.4</v>
      </c>
    </row>
    <row r="32" spans="1:8" x14ac:dyDescent="0.25">
      <c r="A32" s="14" t="s">
        <v>31</v>
      </c>
      <c r="B32" s="11"/>
      <c r="C32" s="11"/>
      <c r="D32" s="11"/>
      <c r="E32" s="11"/>
      <c r="F32" s="11"/>
      <c r="G32" s="11"/>
      <c r="H32" s="12"/>
    </row>
    <row r="33" spans="1:8" x14ac:dyDescent="0.25">
      <c r="A33" s="13" t="s">
        <v>17</v>
      </c>
      <c r="B33" s="11">
        <v>2.6</v>
      </c>
      <c r="C33" s="11">
        <v>2.5</v>
      </c>
      <c r="D33" s="11">
        <v>2</v>
      </c>
      <c r="E33" s="11">
        <v>1.6</v>
      </c>
      <c r="F33" s="11">
        <v>1.5</v>
      </c>
      <c r="G33" s="11">
        <v>1.7</v>
      </c>
      <c r="H33" s="12">
        <v>1.9</v>
      </c>
    </row>
    <row r="34" spans="1:8" x14ac:dyDescent="0.25">
      <c r="A34" s="13" t="s">
        <v>18</v>
      </c>
      <c r="B34" s="11">
        <v>0.4</v>
      </c>
      <c r="C34" s="11">
        <v>0.9</v>
      </c>
      <c r="D34" s="11">
        <v>0.5</v>
      </c>
      <c r="E34" s="11">
        <v>0.4</v>
      </c>
      <c r="F34" s="11">
        <v>0.6</v>
      </c>
      <c r="G34" s="11">
        <v>0.7</v>
      </c>
      <c r="H34" s="12">
        <v>0.6</v>
      </c>
    </row>
    <row r="35" spans="1:8" x14ac:dyDescent="0.25">
      <c r="A35" s="14" t="s">
        <v>32</v>
      </c>
      <c r="B35" s="11"/>
      <c r="C35" s="11"/>
      <c r="D35" s="11"/>
      <c r="E35" s="11"/>
      <c r="F35" s="11"/>
      <c r="G35" s="11"/>
      <c r="H35" s="12"/>
    </row>
    <row r="36" spans="1:8" x14ac:dyDescent="0.25">
      <c r="A36" s="13" t="s">
        <v>17</v>
      </c>
      <c r="B36" s="11">
        <v>2.8</v>
      </c>
      <c r="C36" s="11">
        <v>0</v>
      </c>
      <c r="D36" s="11">
        <v>1.7</v>
      </c>
      <c r="E36" s="11">
        <v>2.2000000000000002</v>
      </c>
      <c r="F36" s="11">
        <v>2.2000000000000002</v>
      </c>
      <c r="G36" s="11">
        <v>1.5</v>
      </c>
      <c r="H36" s="12">
        <v>2.1</v>
      </c>
    </row>
    <row r="37" spans="1:8" ht="16.5" thickBot="1" x14ac:dyDescent="0.3">
      <c r="A37" s="15" t="s">
        <v>18</v>
      </c>
      <c r="B37" s="16" t="s">
        <v>20</v>
      </c>
      <c r="C37" s="16">
        <v>0</v>
      </c>
      <c r="D37" s="16">
        <v>0.6</v>
      </c>
      <c r="E37" s="16">
        <v>1.8</v>
      </c>
      <c r="F37" s="16">
        <v>1.1000000000000001</v>
      </c>
      <c r="G37" s="16">
        <v>1.4</v>
      </c>
      <c r="H37" s="17">
        <v>1.1000000000000001</v>
      </c>
    </row>
    <row r="38" spans="1:8" x14ac:dyDescent="0.25">
      <c r="A38" s="10" t="s">
        <v>33</v>
      </c>
      <c r="B38" s="11"/>
      <c r="C38" s="11"/>
      <c r="D38" s="11"/>
      <c r="E38" s="11"/>
      <c r="F38" s="11"/>
      <c r="G38" s="11"/>
      <c r="H38" s="12"/>
    </row>
    <row r="39" spans="1:8" x14ac:dyDescent="0.25">
      <c r="A39" s="14" t="s">
        <v>34</v>
      </c>
      <c r="B39" s="11"/>
      <c r="C39" s="11"/>
      <c r="D39" s="11"/>
      <c r="E39" s="11"/>
      <c r="F39" s="11"/>
      <c r="G39" s="11"/>
      <c r="H39" s="12"/>
    </row>
    <row r="40" spans="1:8" x14ac:dyDescent="0.25">
      <c r="A40" s="13" t="s">
        <v>17</v>
      </c>
      <c r="B40" s="11">
        <v>81.7</v>
      </c>
      <c r="C40" s="11">
        <v>91</v>
      </c>
      <c r="D40" s="11">
        <v>102.2</v>
      </c>
      <c r="E40" s="11">
        <v>79.5</v>
      </c>
      <c r="F40" s="11">
        <v>92.6</v>
      </c>
      <c r="G40" s="11">
        <v>72</v>
      </c>
      <c r="H40" s="12">
        <v>87.3</v>
      </c>
    </row>
    <row r="41" spans="1:8" x14ac:dyDescent="0.25">
      <c r="A41" s="13" t="s">
        <v>18</v>
      </c>
      <c r="B41" s="11">
        <v>13.7</v>
      </c>
      <c r="C41" s="11">
        <v>22.6</v>
      </c>
      <c r="D41" s="11">
        <v>48</v>
      </c>
      <c r="E41" s="11">
        <v>9</v>
      </c>
      <c r="F41" s="11">
        <v>49.5</v>
      </c>
      <c r="G41" s="11">
        <v>13.3</v>
      </c>
      <c r="H41" s="12">
        <v>34.6</v>
      </c>
    </row>
    <row r="42" spans="1:8" x14ac:dyDescent="0.25">
      <c r="A42" s="14" t="s">
        <v>35</v>
      </c>
      <c r="B42" s="11"/>
      <c r="C42" s="11"/>
      <c r="D42" s="11"/>
      <c r="E42" s="11"/>
      <c r="F42" s="11"/>
      <c r="G42" s="11"/>
      <c r="H42" s="12"/>
    </row>
    <row r="43" spans="1:8" x14ac:dyDescent="0.25">
      <c r="A43" s="13" t="s">
        <v>17</v>
      </c>
      <c r="B43" s="11">
        <v>4.3</v>
      </c>
      <c r="C43" s="11">
        <v>5</v>
      </c>
      <c r="D43" s="11">
        <v>3.7</v>
      </c>
      <c r="E43" s="11">
        <v>3.8</v>
      </c>
      <c r="F43" s="11">
        <v>2.2999999999999998</v>
      </c>
      <c r="G43" s="11">
        <v>2</v>
      </c>
      <c r="H43" s="12">
        <v>3.2</v>
      </c>
    </row>
    <row r="44" spans="1:8" x14ac:dyDescent="0.25">
      <c r="A44" s="13" t="s">
        <v>18</v>
      </c>
      <c r="B44" s="11">
        <v>0.5</v>
      </c>
      <c r="C44" s="11">
        <v>1.2</v>
      </c>
      <c r="D44" s="11">
        <v>0.5</v>
      </c>
      <c r="E44" s="11">
        <v>0.9</v>
      </c>
      <c r="F44" s="11">
        <v>1.1000000000000001</v>
      </c>
      <c r="G44" s="11">
        <v>0.6</v>
      </c>
      <c r="H44" s="12">
        <v>1.2</v>
      </c>
    </row>
    <row r="45" spans="1:8" x14ac:dyDescent="0.25">
      <c r="A45" s="14" t="s">
        <v>36</v>
      </c>
      <c r="B45" s="11"/>
      <c r="C45" s="11"/>
      <c r="D45" s="11"/>
      <c r="E45" s="11"/>
      <c r="F45" s="11"/>
      <c r="G45" s="11"/>
      <c r="H45" s="12"/>
    </row>
    <row r="46" spans="1:8" x14ac:dyDescent="0.25">
      <c r="A46" s="13" t="s">
        <v>17</v>
      </c>
      <c r="B46" s="11">
        <v>4.9000000000000004</v>
      </c>
      <c r="C46" s="11">
        <v>6</v>
      </c>
      <c r="D46" s="11">
        <v>4.3</v>
      </c>
      <c r="E46" s="11">
        <v>4.5999999999999996</v>
      </c>
      <c r="F46" s="11">
        <v>3.2</v>
      </c>
      <c r="G46" s="11">
        <v>2.7</v>
      </c>
      <c r="H46" s="12">
        <v>3.9</v>
      </c>
    </row>
    <row r="47" spans="1:8" x14ac:dyDescent="0.25">
      <c r="A47" s="13" t="s">
        <v>18</v>
      </c>
      <c r="B47" s="11">
        <v>0.3</v>
      </c>
      <c r="C47" s="11">
        <v>0.7</v>
      </c>
      <c r="D47" s="11">
        <v>0.3</v>
      </c>
      <c r="E47" s="11">
        <v>0.3</v>
      </c>
      <c r="F47" s="11">
        <v>1.1000000000000001</v>
      </c>
      <c r="G47" s="11">
        <v>0.7</v>
      </c>
      <c r="H47" s="12">
        <v>1.2</v>
      </c>
    </row>
    <row r="48" spans="1:8" x14ac:dyDescent="0.25">
      <c r="A48" s="14" t="s">
        <v>37</v>
      </c>
      <c r="B48" s="11"/>
      <c r="C48" s="11"/>
      <c r="D48" s="11"/>
      <c r="E48" s="11"/>
      <c r="F48" s="11"/>
      <c r="G48" s="11"/>
      <c r="H48" s="12"/>
    </row>
    <row r="49" spans="1:8" x14ac:dyDescent="0.25">
      <c r="A49" s="13" t="s">
        <v>17</v>
      </c>
      <c r="B49" s="11">
        <v>19.2</v>
      </c>
      <c r="C49" s="11">
        <v>18.2</v>
      </c>
      <c r="D49" s="11">
        <v>27.4</v>
      </c>
      <c r="E49" s="11">
        <v>20.100000000000001</v>
      </c>
      <c r="F49" s="11">
        <v>39.700000000000003</v>
      </c>
      <c r="G49" s="11">
        <v>35.299999999999997</v>
      </c>
      <c r="H49" s="12">
        <v>20.2</v>
      </c>
    </row>
    <row r="50" spans="1:8" x14ac:dyDescent="0.25">
      <c r="A50" s="13" t="s">
        <v>18</v>
      </c>
      <c r="B50" s="11">
        <v>2.4</v>
      </c>
      <c r="C50" s="11">
        <v>7.7</v>
      </c>
      <c r="D50" s="11">
        <v>11.5</v>
      </c>
      <c r="E50" s="11">
        <v>4</v>
      </c>
      <c r="F50" s="11">
        <v>87</v>
      </c>
      <c r="G50" s="11">
        <v>14</v>
      </c>
      <c r="H50" s="12">
        <v>49.4</v>
      </c>
    </row>
    <row r="51" spans="1:8" x14ac:dyDescent="0.25">
      <c r="A51" s="14" t="s">
        <v>38</v>
      </c>
      <c r="B51" s="11"/>
      <c r="C51" s="11"/>
      <c r="D51" s="11"/>
      <c r="E51" s="11"/>
      <c r="F51" s="11"/>
      <c r="G51" s="11"/>
      <c r="H51" s="12"/>
    </row>
    <row r="52" spans="1:8" x14ac:dyDescent="0.25">
      <c r="A52" s="13" t="s">
        <v>17</v>
      </c>
      <c r="B52" s="11">
        <v>170</v>
      </c>
      <c r="C52" s="11">
        <v>118</v>
      </c>
      <c r="D52" s="11">
        <v>320</v>
      </c>
      <c r="E52" s="11">
        <v>121</v>
      </c>
      <c r="F52" s="11">
        <v>393</v>
      </c>
      <c r="G52" s="11">
        <v>260</v>
      </c>
      <c r="H52" s="12">
        <v>269</v>
      </c>
    </row>
    <row r="53" spans="1:8" ht="16.5" thickBot="1" x14ac:dyDescent="0.3">
      <c r="A53" s="15" t="s">
        <v>18</v>
      </c>
      <c r="B53" s="16">
        <v>61</v>
      </c>
      <c r="C53" s="16">
        <v>25</v>
      </c>
      <c r="D53" s="16">
        <v>69</v>
      </c>
      <c r="E53" s="16">
        <v>29</v>
      </c>
      <c r="F53" s="16">
        <v>338</v>
      </c>
      <c r="G53" s="16">
        <v>340</v>
      </c>
      <c r="H53" s="17">
        <v>247</v>
      </c>
    </row>
    <row r="54" spans="1:8" x14ac:dyDescent="0.25">
      <c r="A54" s="10" t="s">
        <v>39</v>
      </c>
      <c r="B54" s="11"/>
      <c r="C54" s="11"/>
      <c r="D54" s="11"/>
      <c r="E54" s="11"/>
      <c r="F54" s="11"/>
      <c r="G54" s="11"/>
      <c r="H54" s="12"/>
    </row>
    <row r="55" spans="1:8" x14ac:dyDescent="0.25">
      <c r="A55" s="13" t="s">
        <v>19</v>
      </c>
      <c r="B55" s="18">
        <v>0.12</v>
      </c>
      <c r="C55" s="18">
        <v>0.01</v>
      </c>
      <c r="D55" s="18">
        <v>0.14000000000000001</v>
      </c>
      <c r="E55" s="18">
        <v>0.14000000000000001</v>
      </c>
      <c r="F55" s="18">
        <v>0.23</v>
      </c>
      <c r="G55" s="18">
        <v>0.15</v>
      </c>
      <c r="H55" s="19">
        <v>0.15</v>
      </c>
    </row>
    <row r="56" spans="1:8" x14ac:dyDescent="0.25">
      <c r="A56" s="13" t="s">
        <v>21</v>
      </c>
      <c r="B56" s="18">
        <v>0.11</v>
      </c>
      <c r="C56" s="18">
        <v>0.18</v>
      </c>
      <c r="D56" s="18">
        <v>0.15</v>
      </c>
      <c r="E56" s="18">
        <v>0.15</v>
      </c>
      <c r="F56" s="18">
        <v>0.28999999999999998</v>
      </c>
      <c r="G56" s="18">
        <v>0.15</v>
      </c>
      <c r="H56" s="19">
        <v>0.59</v>
      </c>
    </row>
    <row r="57" spans="1:8" x14ac:dyDescent="0.25">
      <c r="A57" s="13" t="s">
        <v>22</v>
      </c>
      <c r="B57" s="18">
        <v>0.74</v>
      </c>
      <c r="C57" s="18">
        <v>0.81</v>
      </c>
      <c r="D57" s="18">
        <v>0.69</v>
      </c>
      <c r="E57" s="18">
        <v>0.69</v>
      </c>
      <c r="F57" s="18">
        <v>0.21</v>
      </c>
      <c r="G57" s="18">
        <v>0.69</v>
      </c>
      <c r="H57" s="19">
        <v>0.2</v>
      </c>
    </row>
    <row r="58" spans="1:8" ht="16.5" thickBot="1" x14ac:dyDescent="0.3">
      <c r="A58" s="15" t="s">
        <v>23</v>
      </c>
      <c r="B58" s="20">
        <v>0.03</v>
      </c>
      <c r="C58" s="16">
        <v>0</v>
      </c>
      <c r="D58" s="20">
        <v>0.02</v>
      </c>
      <c r="E58" s="20">
        <v>0.02</v>
      </c>
      <c r="F58" s="20">
        <v>0.18</v>
      </c>
      <c r="G58" s="20">
        <v>0.01</v>
      </c>
      <c r="H58" s="21">
        <v>0.06</v>
      </c>
    </row>
    <row r="59" spans="1:8" x14ac:dyDescent="0.25">
      <c r="A59" s="10" t="s">
        <v>40</v>
      </c>
      <c r="B59" s="22"/>
      <c r="C59" s="22"/>
      <c r="D59" s="22"/>
      <c r="E59" s="22"/>
      <c r="F59" s="22"/>
      <c r="G59" s="22"/>
      <c r="H59" s="23"/>
    </row>
    <row r="60" spans="1:8" x14ac:dyDescent="0.25">
      <c r="A60" s="14" t="s">
        <v>41</v>
      </c>
      <c r="B60" s="11">
        <v>3.7</v>
      </c>
      <c r="C60" s="11">
        <v>1.5</v>
      </c>
      <c r="D60" s="11">
        <v>4.5</v>
      </c>
      <c r="E60" s="11">
        <v>4.3</v>
      </c>
      <c r="F60" s="11">
        <v>13.1</v>
      </c>
      <c r="G60" s="11">
        <v>7.8</v>
      </c>
      <c r="H60" s="12">
        <v>7</v>
      </c>
    </row>
    <row r="61" spans="1:8" x14ac:dyDescent="0.25">
      <c r="A61" s="14" t="s">
        <v>42</v>
      </c>
      <c r="B61" s="11"/>
      <c r="C61" s="11"/>
      <c r="D61" s="11"/>
      <c r="E61" s="11"/>
      <c r="F61" s="11"/>
      <c r="G61" s="11"/>
      <c r="H61" s="12"/>
    </row>
    <row r="62" spans="1:8" x14ac:dyDescent="0.25">
      <c r="A62" s="13" t="s">
        <v>43</v>
      </c>
      <c r="B62" s="18">
        <v>0.4</v>
      </c>
      <c r="C62" s="18">
        <v>0</v>
      </c>
      <c r="D62" s="18">
        <v>0.18</v>
      </c>
      <c r="E62" s="18">
        <v>0.67</v>
      </c>
      <c r="F62" s="18">
        <v>0.26</v>
      </c>
      <c r="G62" s="18">
        <v>0.53</v>
      </c>
      <c r="H62" s="19">
        <v>0.35</v>
      </c>
    </row>
    <row r="63" spans="1:8" x14ac:dyDescent="0.25">
      <c r="A63" s="13" t="s">
        <v>44</v>
      </c>
      <c r="B63" s="18">
        <v>0.6</v>
      </c>
      <c r="C63" s="18">
        <v>1</v>
      </c>
      <c r="D63" s="18">
        <v>0.73</v>
      </c>
      <c r="E63" s="18">
        <v>0.17</v>
      </c>
      <c r="F63" s="18">
        <v>0.71</v>
      </c>
      <c r="G63" s="18">
        <v>0.47</v>
      </c>
      <c r="H63" s="19">
        <v>0.61</v>
      </c>
    </row>
    <row r="64" spans="1:8" x14ac:dyDescent="0.25">
      <c r="A64" s="13" t="s">
        <v>45</v>
      </c>
      <c r="B64" s="18">
        <v>0</v>
      </c>
      <c r="C64" s="18">
        <v>0</v>
      </c>
      <c r="D64" s="18">
        <v>0.09</v>
      </c>
      <c r="E64" s="18">
        <v>0.17</v>
      </c>
      <c r="F64" s="18">
        <v>0.03</v>
      </c>
      <c r="G64" s="18">
        <v>0</v>
      </c>
      <c r="H64" s="19">
        <v>0.04</v>
      </c>
    </row>
    <row r="65" spans="1:8" x14ac:dyDescent="0.25">
      <c r="A65" s="13" t="s">
        <v>46</v>
      </c>
      <c r="B65" s="18">
        <v>0</v>
      </c>
      <c r="C65" s="18">
        <v>0</v>
      </c>
      <c r="D65" s="18">
        <v>0</v>
      </c>
      <c r="E65" s="18">
        <v>0</v>
      </c>
      <c r="F65" s="18">
        <v>0</v>
      </c>
      <c r="G65" s="18">
        <v>0</v>
      </c>
      <c r="H65" s="19">
        <v>0</v>
      </c>
    </row>
    <row r="66" spans="1:8" x14ac:dyDescent="0.25">
      <c r="A66" s="14" t="s">
        <v>47</v>
      </c>
      <c r="B66" s="11"/>
      <c r="C66" s="11"/>
      <c r="D66" s="11"/>
      <c r="E66" s="11"/>
      <c r="F66" s="11"/>
      <c r="G66" s="11"/>
      <c r="H66" s="12"/>
    </row>
    <row r="67" spans="1:8" x14ac:dyDescent="0.25">
      <c r="A67" s="13" t="s">
        <v>47</v>
      </c>
      <c r="B67" s="11">
        <v>6.4</v>
      </c>
      <c r="C67" s="11">
        <v>59.7</v>
      </c>
      <c r="D67" s="11">
        <v>4.9000000000000004</v>
      </c>
      <c r="E67" s="11">
        <v>3.5</v>
      </c>
      <c r="F67" s="11">
        <v>1.3</v>
      </c>
      <c r="G67" s="11">
        <v>4.5</v>
      </c>
      <c r="H67" s="12">
        <v>4</v>
      </c>
    </row>
    <row r="68" spans="1:8" x14ac:dyDescent="0.25">
      <c r="A68" s="13" t="s">
        <v>48</v>
      </c>
      <c r="B68" s="11">
        <v>7.4</v>
      </c>
      <c r="C68" s="11">
        <v>72.900000000000006</v>
      </c>
      <c r="D68" s="11">
        <v>5.9</v>
      </c>
      <c r="E68" s="11">
        <v>5.6</v>
      </c>
      <c r="F68" s="11">
        <v>2.7</v>
      </c>
      <c r="G68" s="11">
        <v>5.5</v>
      </c>
      <c r="H68" s="12">
        <v>5.3</v>
      </c>
    </row>
    <row r="69" spans="1:8" ht="16.5" thickBot="1" x14ac:dyDescent="0.3">
      <c r="A69" s="24" t="s">
        <v>49</v>
      </c>
      <c r="B69" s="16">
        <v>15.8</v>
      </c>
      <c r="C69" s="16">
        <v>36.799999999999997</v>
      </c>
      <c r="D69" s="16">
        <v>10.5</v>
      </c>
      <c r="E69" s="16">
        <v>15.7</v>
      </c>
      <c r="F69" s="16">
        <v>4.2</v>
      </c>
      <c r="G69" s="16">
        <v>9.1999999999999993</v>
      </c>
      <c r="H69" s="17">
        <v>15.4</v>
      </c>
    </row>
    <row r="70" spans="1:8" x14ac:dyDescent="0.25">
      <c r="A70" s="10" t="s">
        <v>50</v>
      </c>
      <c r="B70" s="11"/>
      <c r="C70" s="11"/>
      <c r="D70" s="11"/>
      <c r="E70" s="11"/>
      <c r="F70" s="11"/>
      <c r="G70" s="11"/>
      <c r="H70" s="12"/>
    </row>
    <row r="71" spans="1:8" x14ac:dyDescent="0.25">
      <c r="A71" s="14" t="s">
        <v>51</v>
      </c>
      <c r="B71" s="11"/>
      <c r="C71" s="11"/>
      <c r="D71" s="11"/>
      <c r="E71" s="11"/>
      <c r="F71" s="11"/>
      <c r="G71" s="11"/>
      <c r="H71" s="12"/>
    </row>
    <row r="72" spans="1:8" x14ac:dyDescent="0.25">
      <c r="A72" s="25" t="s">
        <v>52</v>
      </c>
      <c r="B72" s="11">
        <v>55</v>
      </c>
      <c r="C72" s="11">
        <v>18</v>
      </c>
      <c r="D72" s="11">
        <v>131</v>
      </c>
      <c r="E72" s="11">
        <v>81</v>
      </c>
      <c r="F72" s="11">
        <v>537</v>
      </c>
      <c r="G72" s="11">
        <v>169</v>
      </c>
      <c r="H72" s="12">
        <v>991</v>
      </c>
    </row>
    <row r="73" spans="1:8" x14ac:dyDescent="0.25">
      <c r="A73" s="13" t="s">
        <v>53</v>
      </c>
      <c r="B73" s="11">
        <v>4</v>
      </c>
      <c r="C73" s="11">
        <v>4</v>
      </c>
      <c r="D73" s="11">
        <v>17</v>
      </c>
      <c r="E73" s="11">
        <v>1</v>
      </c>
      <c r="F73" s="11">
        <v>47</v>
      </c>
      <c r="G73" s="11">
        <v>35</v>
      </c>
      <c r="H73" s="12">
        <v>108</v>
      </c>
    </row>
    <row r="74" spans="1:8" x14ac:dyDescent="0.25">
      <c r="A74" s="13" t="s">
        <v>54</v>
      </c>
      <c r="B74" s="11">
        <v>12</v>
      </c>
      <c r="C74" s="11">
        <v>3</v>
      </c>
      <c r="D74" s="11">
        <v>27</v>
      </c>
      <c r="E74" s="11">
        <v>12</v>
      </c>
      <c r="F74" s="11">
        <v>94</v>
      </c>
      <c r="G74" s="11">
        <v>34</v>
      </c>
      <c r="H74" s="12">
        <v>182</v>
      </c>
    </row>
    <row r="75" spans="1:8" x14ac:dyDescent="0.25">
      <c r="A75" s="13" t="s">
        <v>55</v>
      </c>
      <c r="B75" s="11">
        <v>16</v>
      </c>
      <c r="C75" s="11">
        <v>7</v>
      </c>
      <c r="D75" s="11">
        <v>44</v>
      </c>
      <c r="E75" s="11">
        <v>13</v>
      </c>
      <c r="F75" s="11">
        <v>141</v>
      </c>
      <c r="G75" s="11">
        <v>69</v>
      </c>
      <c r="H75" s="12">
        <v>290</v>
      </c>
    </row>
    <row r="76" spans="1:8" x14ac:dyDescent="0.25">
      <c r="A76" s="13" t="s">
        <v>56</v>
      </c>
      <c r="B76" s="11">
        <v>39</v>
      </c>
      <c r="C76" s="11">
        <v>11</v>
      </c>
      <c r="D76" s="11">
        <v>87</v>
      </c>
      <c r="E76" s="11">
        <v>68</v>
      </c>
      <c r="F76" s="11">
        <v>396</v>
      </c>
      <c r="G76" s="11">
        <v>100</v>
      </c>
      <c r="H76" s="12">
        <v>701</v>
      </c>
    </row>
    <row r="77" spans="1:8" x14ac:dyDescent="0.25">
      <c r="A77" s="14" t="s">
        <v>57</v>
      </c>
      <c r="B77" s="11"/>
      <c r="C77" s="11"/>
      <c r="D77" s="11"/>
      <c r="E77" s="11"/>
      <c r="F77" s="11"/>
      <c r="G77" s="11"/>
      <c r="H77" s="12"/>
    </row>
    <row r="78" spans="1:8" x14ac:dyDescent="0.25">
      <c r="A78" s="25" t="s">
        <v>52</v>
      </c>
      <c r="B78" s="11">
        <v>41</v>
      </c>
      <c r="C78" s="11">
        <v>27.7</v>
      </c>
      <c r="D78" s="11">
        <v>53.9</v>
      </c>
      <c r="E78" s="11">
        <v>58.7</v>
      </c>
      <c r="F78" s="11">
        <v>207.3</v>
      </c>
      <c r="G78" s="11">
        <v>87.6</v>
      </c>
      <c r="H78" s="12">
        <v>96</v>
      </c>
    </row>
    <row r="79" spans="1:8" x14ac:dyDescent="0.25">
      <c r="A79" s="13" t="s">
        <v>53</v>
      </c>
      <c r="B79" s="11">
        <v>3</v>
      </c>
      <c r="C79" s="11">
        <v>6.2</v>
      </c>
      <c r="D79" s="11">
        <v>7</v>
      </c>
      <c r="E79" s="11">
        <v>0.7</v>
      </c>
      <c r="F79" s="11">
        <v>18.100000000000001</v>
      </c>
      <c r="G79" s="11">
        <v>18.100000000000001</v>
      </c>
      <c r="H79" s="12">
        <v>10</v>
      </c>
    </row>
    <row r="80" spans="1:8" x14ac:dyDescent="0.25">
      <c r="A80" s="13" t="s">
        <v>54</v>
      </c>
      <c r="B80" s="11">
        <v>9</v>
      </c>
      <c r="C80" s="11">
        <v>4.5999999999999996</v>
      </c>
      <c r="D80" s="11">
        <v>11.1</v>
      </c>
      <c r="E80" s="11">
        <v>8.6999999999999993</v>
      </c>
      <c r="F80" s="11">
        <v>36.299999999999997</v>
      </c>
      <c r="G80" s="11">
        <v>17.600000000000001</v>
      </c>
      <c r="H80" s="12">
        <v>18</v>
      </c>
    </row>
    <row r="81" spans="1:8" x14ac:dyDescent="0.25">
      <c r="A81" s="13" t="s">
        <v>55</v>
      </c>
      <c r="B81" s="11">
        <v>11.9</v>
      </c>
      <c r="C81" s="11">
        <v>10.8</v>
      </c>
      <c r="D81" s="11">
        <v>18.100000000000001</v>
      </c>
      <c r="E81" s="11">
        <v>9.4</v>
      </c>
      <c r="F81" s="11">
        <v>54.4</v>
      </c>
      <c r="G81" s="11">
        <v>35.799999999999997</v>
      </c>
      <c r="H81" s="12">
        <v>28</v>
      </c>
    </row>
    <row r="82" spans="1:8" ht="16.5" thickBot="1" x14ac:dyDescent="0.3">
      <c r="A82" s="15" t="s">
        <v>56</v>
      </c>
      <c r="B82" s="16">
        <v>29.1</v>
      </c>
      <c r="C82" s="16">
        <v>16.899999999999999</v>
      </c>
      <c r="D82" s="16">
        <v>35.799999999999997</v>
      </c>
      <c r="E82" s="16">
        <v>49.3</v>
      </c>
      <c r="F82" s="16">
        <v>152.9</v>
      </c>
      <c r="G82" s="16">
        <v>51.8</v>
      </c>
      <c r="H82" s="17">
        <v>68</v>
      </c>
    </row>
    <row r="83" spans="1:8" x14ac:dyDescent="0.25">
      <c r="A83" s="10" t="s">
        <v>58</v>
      </c>
      <c r="B83" s="11"/>
      <c r="C83" s="11"/>
      <c r="D83" s="11"/>
      <c r="E83" s="11"/>
      <c r="F83" s="11"/>
      <c r="G83" s="11"/>
      <c r="H83" s="12"/>
    </row>
    <row r="84" spans="1:8" x14ac:dyDescent="0.25">
      <c r="A84" s="25" t="s">
        <v>59</v>
      </c>
      <c r="B84" s="11">
        <v>0</v>
      </c>
      <c r="C84" s="11">
        <v>0</v>
      </c>
      <c r="D84" s="11">
        <v>2</v>
      </c>
      <c r="E84" s="11">
        <v>2</v>
      </c>
      <c r="F84" s="11">
        <v>10</v>
      </c>
      <c r="G84" s="11">
        <v>3</v>
      </c>
      <c r="H84" s="12">
        <v>17</v>
      </c>
    </row>
    <row r="85" spans="1:8" ht="16.5" thickBot="1" x14ac:dyDescent="0.3">
      <c r="A85" s="15" t="s">
        <v>60</v>
      </c>
      <c r="B85" s="16">
        <v>0</v>
      </c>
      <c r="C85" s="16">
        <v>0</v>
      </c>
      <c r="D85" s="16">
        <v>0.8</v>
      </c>
      <c r="E85" s="16">
        <v>1.4</v>
      </c>
      <c r="F85" s="16">
        <v>3.9</v>
      </c>
      <c r="G85" s="16">
        <v>1.6</v>
      </c>
      <c r="H85" s="17">
        <v>1.6</v>
      </c>
    </row>
    <row r="86" spans="1:8" x14ac:dyDescent="0.25">
      <c r="A86" s="10" t="s">
        <v>61</v>
      </c>
      <c r="B86" s="11"/>
      <c r="C86" s="11"/>
      <c r="D86" s="11"/>
      <c r="E86" s="11"/>
      <c r="F86" s="11"/>
      <c r="G86" s="11"/>
      <c r="H86" s="12"/>
    </row>
    <row r="87" spans="1:8" ht="16.5" thickBot="1" x14ac:dyDescent="0.3">
      <c r="A87" s="26" t="s">
        <v>62</v>
      </c>
      <c r="B87" s="20">
        <v>0.01</v>
      </c>
      <c r="C87" s="20">
        <v>0.01</v>
      </c>
      <c r="D87" s="16" t="s">
        <v>63</v>
      </c>
      <c r="E87" s="16" t="s">
        <v>63</v>
      </c>
      <c r="F87" s="16">
        <v>0</v>
      </c>
      <c r="G87" s="16">
        <v>0</v>
      </c>
      <c r="H87" s="17" t="s">
        <v>63</v>
      </c>
    </row>
    <row r="88" spans="1:8" x14ac:dyDescent="0.25">
      <c r="A88" s="10" t="s">
        <v>64</v>
      </c>
      <c r="B88" s="11"/>
      <c r="C88" s="11"/>
      <c r="D88" s="11"/>
      <c r="E88" s="11"/>
      <c r="F88" s="11"/>
      <c r="G88" s="11"/>
      <c r="H88" s="12"/>
    </row>
    <row r="89" spans="1:8" x14ac:dyDescent="0.25">
      <c r="A89" s="14" t="s">
        <v>52</v>
      </c>
      <c r="B89" s="11"/>
      <c r="C89" s="11"/>
      <c r="D89" s="11"/>
      <c r="E89" s="11"/>
      <c r="F89" s="11"/>
      <c r="G89" s="11"/>
      <c r="H89" s="12"/>
    </row>
    <row r="90" spans="1:8" x14ac:dyDescent="0.25">
      <c r="A90" s="13" t="s">
        <v>65</v>
      </c>
      <c r="B90" s="18">
        <v>0.05</v>
      </c>
      <c r="C90" s="18">
        <v>0.08</v>
      </c>
      <c r="D90" s="18">
        <v>0.06</v>
      </c>
      <c r="E90" s="18">
        <v>0.05</v>
      </c>
      <c r="F90" s="18">
        <v>0.06</v>
      </c>
      <c r="G90" s="18">
        <v>0.04</v>
      </c>
      <c r="H90" s="19">
        <v>0.05</v>
      </c>
    </row>
    <row r="91" spans="1:8" x14ac:dyDescent="0.25">
      <c r="A91" s="13" t="s">
        <v>66</v>
      </c>
      <c r="B91" s="18">
        <v>0.15</v>
      </c>
      <c r="C91" s="18">
        <v>0.28000000000000003</v>
      </c>
      <c r="D91" s="18">
        <v>0.17</v>
      </c>
      <c r="E91" s="18">
        <v>0.31</v>
      </c>
      <c r="F91" s="18">
        <v>0.47</v>
      </c>
      <c r="G91" s="18">
        <v>0.38</v>
      </c>
      <c r="H91" s="19">
        <v>0.34</v>
      </c>
    </row>
    <row r="92" spans="1:8" x14ac:dyDescent="0.25">
      <c r="A92" s="13" t="s">
        <v>67</v>
      </c>
      <c r="B92" s="18">
        <v>0.61</v>
      </c>
      <c r="C92" s="18">
        <v>0.45</v>
      </c>
      <c r="D92" s="18">
        <v>0.69</v>
      </c>
      <c r="E92" s="18">
        <v>0.56000000000000005</v>
      </c>
      <c r="F92" s="18">
        <v>0.47</v>
      </c>
      <c r="G92" s="18">
        <v>0.55000000000000004</v>
      </c>
      <c r="H92" s="19">
        <v>0.55000000000000004</v>
      </c>
    </row>
    <row r="93" spans="1:8" x14ac:dyDescent="0.25">
      <c r="A93" s="13" t="s">
        <v>68</v>
      </c>
      <c r="B93" s="18">
        <v>0.19</v>
      </c>
      <c r="C93" s="18">
        <v>0.2</v>
      </c>
      <c r="D93" s="18">
        <v>0.06</v>
      </c>
      <c r="E93" s="18">
        <v>0.08</v>
      </c>
      <c r="F93" s="18">
        <v>0</v>
      </c>
      <c r="G93" s="18">
        <v>0.03</v>
      </c>
      <c r="H93" s="19">
        <v>0.06</v>
      </c>
    </row>
    <row r="94" spans="1:8" x14ac:dyDescent="0.25">
      <c r="A94" s="13" t="s">
        <v>69</v>
      </c>
      <c r="B94" s="18">
        <v>0</v>
      </c>
      <c r="C94" s="18">
        <v>0</v>
      </c>
      <c r="D94" s="18">
        <v>0.01</v>
      </c>
      <c r="E94" s="18">
        <v>0</v>
      </c>
      <c r="F94" s="18">
        <v>0</v>
      </c>
      <c r="G94" s="18">
        <v>0</v>
      </c>
      <c r="H94" s="19">
        <v>0</v>
      </c>
    </row>
    <row r="95" spans="1:8" x14ac:dyDescent="0.25">
      <c r="A95" s="14" t="s">
        <v>70</v>
      </c>
      <c r="B95" s="11"/>
      <c r="C95" s="11"/>
      <c r="D95" s="11"/>
      <c r="E95" s="11"/>
      <c r="F95" s="11"/>
      <c r="G95" s="11"/>
      <c r="H95" s="12"/>
    </row>
    <row r="96" spans="1:8" x14ac:dyDescent="0.25">
      <c r="A96" s="13" t="s">
        <v>65</v>
      </c>
      <c r="B96" s="18">
        <v>0.05</v>
      </c>
      <c r="C96" s="18">
        <v>0.08</v>
      </c>
      <c r="D96" s="18">
        <v>0.08</v>
      </c>
      <c r="E96" s="18">
        <v>0.04</v>
      </c>
      <c r="F96" s="18">
        <v>0.04</v>
      </c>
      <c r="G96" s="18">
        <v>0.03</v>
      </c>
      <c r="H96" s="19">
        <v>0.05</v>
      </c>
    </row>
    <row r="97" spans="1:8" x14ac:dyDescent="0.25">
      <c r="A97" s="13" t="s">
        <v>66</v>
      </c>
      <c r="B97" s="18">
        <v>0.15</v>
      </c>
      <c r="C97" s="18">
        <v>0.28000000000000003</v>
      </c>
      <c r="D97" s="18">
        <v>0.2</v>
      </c>
      <c r="E97" s="18">
        <v>0.23</v>
      </c>
      <c r="F97" s="18">
        <v>0.42</v>
      </c>
      <c r="G97" s="18">
        <v>0.36</v>
      </c>
      <c r="H97" s="19">
        <v>0.3</v>
      </c>
    </row>
    <row r="98" spans="1:8" x14ac:dyDescent="0.25">
      <c r="A98" s="13" t="s">
        <v>67</v>
      </c>
      <c r="B98" s="18">
        <v>0.6</v>
      </c>
      <c r="C98" s="18">
        <v>0.45</v>
      </c>
      <c r="D98" s="18">
        <v>0.66</v>
      </c>
      <c r="E98" s="18">
        <v>0.65</v>
      </c>
      <c r="F98" s="18">
        <v>0.53</v>
      </c>
      <c r="G98" s="18">
        <v>0.56000000000000005</v>
      </c>
      <c r="H98" s="19">
        <v>0.57999999999999996</v>
      </c>
    </row>
    <row r="99" spans="1:8" x14ac:dyDescent="0.25">
      <c r="A99" s="13" t="s">
        <v>68</v>
      </c>
      <c r="B99" s="18">
        <v>0.2</v>
      </c>
      <c r="C99" s="18">
        <v>0.2</v>
      </c>
      <c r="D99" s="18">
        <v>0.06</v>
      </c>
      <c r="E99" s="18">
        <v>0.09</v>
      </c>
      <c r="F99" s="18">
        <v>0.01</v>
      </c>
      <c r="G99" s="18">
        <v>0.05</v>
      </c>
      <c r="H99" s="19">
        <v>7.0000000000000007E-2</v>
      </c>
    </row>
    <row r="100" spans="1:8" x14ac:dyDescent="0.25">
      <c r="A100" s="13" t="s">
        <v>69</v>
      </c>
      <c r="B100" s="18">
        <v>0</v>
      </c>
      <c r="C100" s="18">
        <v>0</v>
      </c>
      <c r="D100" s="18">
        <v>0</v>
      </c>
      <c r="E100" s="18">
        <v>0</v>
      </c>
      <c r="F100" s="18">
        <v>0</v>
      </c>
      <c r="G100" s="18">
        <v>0</v>
      </c>
      <c r="H100" s="19">
        <v>0</v>
      </c>
    </row>
    <row r="101" spans="1:8" x14ac:dyDescent="0.25">
      <c r="A101" s="14" t="s">
        <v>71</v>
      </c>
      <c r="B101" s="11"/>
      <c r="C101" s="11"/>
      <c r="D101" s="11"/>
      <c r="E101" s="11"/>
      <c r="F101" s="11"/>
      <c r="G101" s="11"/>
      <c r="H101" s="12"/>
    </row>
    <row r="102" spans="1:8" x14ac:dyDescent="0.25">
      <c r="A102" s="13" t="s">
        <v>65</v>
      </c>
      <c r="B102" s="18">
        <v>0.05</v>
      </c>
      <c r="C102" s="18">
        <v>0</v>
      </c>
      <c r="D102" s="18">
        <v>0.03</v>
      </c>
      <c r="E102" s="18">
        <v>0.1</v>
      </c>
      <c r="F102" s="18">
        <v>0.08</v>
      </c>
      <c r="G102" s="18">
        <v>0.05</v>
      </c>
      <c r="H102" s="19">
        <v>0.06</v>
      </c>
    </row>
    <row r="103" spans="1:8" x14ac:dyDescent="0.25">
      <c r="A103" s="13" t="s">
        <v>66</v>
      </c>
      <c r="B103" s="18">
        <v>0.15</v>
      </c>
      <c r="C103" s="18">
        <v>0</v>
      </c>
      <c r="D103" s="18">
        <v>0.1</v>
      </c>
      <c r="E103" s="18">
        <v>0.65</v>
      </c>
      <c r="F103" s="18">
        <v>0.54</v>
      </c>
      <c r="G103" s="18">
        <v>0.42</v>
      </c>
      <c r="H103" s="19">
        <v>0.42</v>
      </c>
    </row>
    <row r="104" spans="1:8" x14ac:dyDescent="0.25">
      <c r="A104" s="13" t="s">
        <v>67</v>
      </c>
      <c r="B104" s="18">
        <v>0.62</v>
      </c>
      <c r="C104" s="18">
        <v>0</v>
      </c>
      <c r="D104" s="18">
        <v>0.78</v>
      </c>
      <c r="E104" s="18">
        <v>0.2</v>
      </c>
      <c r="F104" s="18">
        <v>0.38</v>
      </c>
      <c r="G104" s="18">
        <v>0.53</v>
      </c>
      <c r="H104" s="19">
        <v>0.48</v>
      </c>
    </row>
    <row r="105" spans="1:8" x14ac:dyDescent="0.25">
      <c r="A105" s="13" t="s">
        <v>68</v>
      </c>
      <c r="B105" s="18">
        <v>0.14000000000000001</v>
      </c>
      <c r="C105" s="18">
        <v>0</v>
      </c>
      <c r="D105" s="18">
        <v>0.05</v>
      </c>
      <c r="E105" s="18">
        <v>0.05</v>
      </c>
      <c r="F105" s="18">
        <v>0</v>
      </c>
      <c r="G105" s="18">
        <v>0</v>
      </c>
      <c r="H105" s="19">
        <v>0.02</v>
      </c>
    </row>
    <row r="106" spans="1:8" ht="16.5" thickBot="1" x14ac:dyDescent="0.3">
      <c r="A106" s="15" t="s">
        <v>69</v>
      </c>
      <c r="B106" s="20">
        <v>0</v>
      </c>
      <c r="C106" s="20">
        <v>0</v>
      </c>
      <c r="D106" s="20">
        <v>0.05</v>
      </c>
      <c r="E106" s="20">
        <v>0</v>
      </c>
      <c r="F106" s="20">
        <v>0</v>
      </c>
      <c r="G106" s="20">
        <v>0</v>
      </c>
      <c r="H106" s="21">
        <v>0.01</v>
      </c>
    </row>
    <row r="107" spans="1:8" x14ac:dyDescent="0.25">
      <c r="A107" s="100" t="s">
        <v>72</v>
      </c>
      <c r="B107" s="100"/>
      <c r="C107" s="101"/>
      <c r="D107" s="101"/>
      <c r="E107" s="101"/>
      <c r="F107" s="101"/>
      <c r="G107" s="101"/>
      <c r="H107" s="101"/>
    </row>
    <row r="108" spans="1:8" x14ac:dyDescent="0.25">
      <c r="A108" s="99" t="s">
        <v>73</v>
      </c>
      <c r="B108" s="98"/>
      <c r="C108" s="98"/>
      <c r="D108" s="11"/>
      <c r="E108" s="11"/>
      <c r="F108" s="11"/>
      <c r="G108" s="11"/>
      <c r="H108" s="12"/>
    </row>
    <row r="109" spans="1:8" x14ac:dyDescent="0.25">
      <c r="A109" s="14" t="s">
        <v>74</v>
      </c>
      <c r="B109" s="11"/>
      <c r="C109" s="11"/>
      <c r="D109" s="11"/>
      <c r="E109" s="11"/>
      <c r="F109" s="11"/>
      <c r="G109" s="11"/>
      <c r="H109" s="12"/>
    </row>
    <row r="110" spans="1:8" x14ac:dyDescent="0.25">
      <c r="A110" s="13" t="s">
        <v>345</v>
      </c>
      <c r="B110" s="11" t="s">
        <v>75</v>
      </c>
      <c r="C110" s="18">
        <v>0</v>
      </c>
      <c r="D110" s="11" t="s">
        <v>75</v>
      </c>
      <c r="E110" s="11" t="s">
        <v>75</v>
      </c>
      <c r="F110" s="11" t="s">
        <v>75</v>
      </c>
      <c r="G110" s="11" t="s">
        <v>75</v>
      </c>
      <c r="H110" s="19">
        <v>0</v>
      </c>
    </row>
    <row r="111" spans="1:8" x14ac:dyDescent="0.25">
      <c r="A111" s="13" t="s">
        <v>346</v>
      </c>
      <c r="B111" s="11" t="s">
        <v>75</v>
      </c>
      <c r="C111" s="11" t="s">
        <v>75</v>
      </c>
      <c r="D111" s="18">
        <v>0.14000000000000001</v>
      </c>
      <c r="E111" s="11" t="s">
        <v>75</v>
      </c>
      <c r="F111" s="11" t="s">
        <v>75</v>
      </c>
      <c r="G111" s="11" t="s">
        <v>75</v>
      </c>
      <c r="H111" s="19">
        <v>0.03</v>
      </c>
    </row>
    <row r="112" spans="1:8" x14ac:dyDescent="0.25">
      <c r="A112" s="13" t="s">
        <v>347</v>
      </c>
      <c r="B112" s="18">
        <v>0.25</v>
      </c>
      <c r="C112" s="18">
        <v>1</v>
      </c>
      <c r="D112" s="18">
        <v>0.28999999999999998</v>
      </c>
      <c r="E112" s="18">
        <v>0.6</v>
      </c>
      <c r="F112" s="18">
        <v>0.21</v>
      </c>
      <c r="G112" s="18">
        <v>0.63</v>
      </c>
      <c r="H112" s="19">
        <v>0.4</v>
      </c>
    </row>
    <row r="113" spans="1:8" x14ac:dyDescent="0.25">
      <c r="A113" s="13" t="s">
        <v>348</v>
      </c>
      <c r="B113" s="11" t="s">
        <v>75</v>
      </c>
      <c r="C113" s="11" t="s">
        <v>75</v>
      </c>
      <c r="D113" s="18">
        <v>0.14000000000000001</v>
      </c>
      <c r="E113" s="11" t="s">
        <v>75</v>
      </c>
      <c r="F113" s="18">
        <v>0.28999999999999998</v>
      </c>
      <c r="G113" s="11" t="s">
        <v>75</v>
      </c>
      <c r="H113" s="19">
        <v>0.13</v>
      </c>
    </row>
    <row r="114" spans="1:8" x14ac:dyDescent="0.25">
      <c r="A114" s="13" t="s">
        <v>349</v>
      </c>
      <c r="B114" s="11" t="s">
        <v>75</v>
      </c>
      <c r="C114" s="11" t="s">
        <v>75</v>
      </c>
      <c r="D114" s="18">
        <v>0.14000000000000001</v>
      </c>
      <c r="E114" s="11" t="s">
        <v>75</v>
      </c>
      <c r="F114" s="18">
        <v>0.43</v>
      </c>
      <c r="G114" s="18">
        <v>0.25</v>
      </c>
      <c r="H114" s="19">
        <v>0.23</v>
      </c>
    </row>
    <row r="115" spans="1:8" x14ac:dyDescent="0.25">
      <c r="A115" s="13" t="s">
        <v>76</v>
      </c>
      <c r="B115" s="18">
        <v>0.75</v>
      </c>
      <c r="C115" s="11" t="s">
        <v>75</v>
      </c>
      <c r="D115" s="18">
        <v>0.28999999999999998</v>
      </c>
      <c r="E115" s="18">
        <v>0.2</v>
      </c>
      <c r="F115" s="11" t="s">
        <v>75</v>
      </c>
      <c r="G115" s="11" t="s">
        <v>75</v>
      </c>
      <c r="H115" s="19">
        <v>0.15</v>
      </c>
    </row>
    <row r="116" spans="1:8" x14ac:dyDescent="0.25">
      <c r="A116" s="13" t="s">
        <v>77</v>
      </c>
      <c r="B116" s="11" t="s">
        <v>78</v>
      </c>
      <c r="C116" s="11" t="s">
        <v>75</v>
      </c>
      <c r="D116" s="11" t="s">
        <v>79</v>
      </c>
      <c r="E116" s="18">
        <v>0.2</v>
      </c>
      <c r="F116" s="18">
        <v>7.0000000000000007E-2</v>
      </c>
      <c r="G116" s="18">
        <v>0.12</v>
      </c>
      <c r="H116" s="19">
        <v>0.08</v>
      </c>
    </row>
    <row r="117" spans="1:8" x14ac:dyDescent="0.25">
      <c r="A117" s="14" t="s">
        <v>80</v>
      </c>
      <c r="B117" s="11"/>
      <c r="C117" s="11"/>
      <c r="D117" s="11"/>
      <c r="E117" s="11"/>
      <c r="F117" s="11"/>
      <c r="G117" s="11"/>
      <c r="H117" s="12"/>
    </row>
    <row r="118" spans="1:8" x14ac:dyDescent="0.25">
      <c r="A118" s="13" t="s">
        <v>81</v>
      </c>
      <c r="B118" s="11" t="s">
        <v>75</v>
      </c>
      <c r="C118" s="11" t="s">
        <v>75</v>
      </c>
      <c r="D118" s="11" t="s">
        <v>75</v>
      </c>
      <c r="E118" s="11" t="s">
        <v>75</v>
      </c>
      <c r="F118" s="11" t="s">
        <v>75</v>
      </c>
      <c r="G118" s="11" t="s">
        <v>75</v>
      </c>
      <c r="H118" s="19">
        <v>0</v>
      </c>
    </row>
    <row r="119" spans="1:8" x14ac:dyDescent="0.25">
      <c r="A119" s="13" t="s">
        <v>82</v>
      </c>
      <c r="B119" s="18">
        <v>0.5</v>
      </c>
      <c r="C119" s="18">
        <v>1</v>
      </c>
      <c r="D119" s="18">
        <v>0.43</v>
      </c>
      <c r="E119" s="18">
        <v>0.2</v>
      </c>
      <c r="F119" s="18">
        <v>0.21</v>
      </c>
      <c r="G119" s="18">
        <v>0.75</v>
      </c>
      <c r="H119" s="19">
        <v>0.43</v>
      </c>
    </row>
    <row r="120" spans="1:8" x14ac:dyDescent="0.25">
      <c r="A120" s="13" t="s">
        <v>83</v>
      </c>
      <c r="B120" s="18">
        <v>0.25</v>
      </c>
      <c r="C120" s="11" t="s">
        <v>79</v>
      </c>
      <c r="D120" s="18">
        <v>0.14000000000000001</v>
      </c>
      <c r="E120" s="18">
        <v>0.2</v>
      </c>
      <c r="F120" s="11" t="s">
        <v>75</v>
      </c>
      <c r="G120" s="11" t="s">
        <v>75</v>
      </c>
      <c r="H120" s="19">
        <v>0.08</v>
      </c>
    </row>
    <row r="121" spans="1:8" x14ac:dyDescent="0.25">
      <c r="A121" s="13" t="s">
        <v>84</v>
      </c>
      <c r="B121" s="11" t="s">
        <v>75</v>
      </c>
      <c r="C121" s="11" t="s">
        <v>75</v>
      </c>
      <c r="D121" s="11" t="s">
        <v>75</v>
      </c>
      <c r="E121" s="11" t="s">
        <v>75</v>
      </c>
      <c r="F121" s="11" t="s">
        <v>75</v>
      </c>
      <c r="G121" s="11" t="s">
        <v>75</v>
      </c>
      <c r="H121" s="19">
        <v>0</v>
      </c>
    </row>
    <row r="122" spans="1:8" x14ac:dyDescent="0.25">
      <c r="A122" s="13" t="s">
        <v>85</v>
      </c>
      <c r="B122" s="11" t="s">
        <v>75</v>
      </c>
      <c r="C122" s="11" t="s">
        <v>75</v>
      </c>
      <c r="D122" s="11" t="s">
        <v>75</v>
      </c>
      <c r="E122" s="11" t="s">
        <v>75</v>
      </c>
      <c r="F122" s="11" t="s">
        <v>75</v>
      </c>
      <c r="G122" s="11" t="s">
        <v>75</v>
      </c>
      <c r="H122" s="19">
        <v>0</v>
      </c>
    </row>
    <row r="123" spans="1:8" x14ac:dyDescent="0.25">
      <c r="A123" s="13" t="s">
        <v>86</v>
      </c>
      <c r="B123" s="11" t="s">
        <v>75</v>
      </c>
      <c r="C123" s="11" t="s">
        <v>75</v>
      </c>
      <c r="D123" s="11" t="s">
        <v>75</v>
      </c>
      <c r="E123" s="11" t="s">
        <v>75</v>
      </c>
      <c r="F123" s="11" t="s">
        <v>75</v>
      </c>
      <c r="G123" s="11" t="s">
        <v>75</v>
      </c>
      <c r="H123" s="19">
        <v>0</v>
      </c>
    </row>
    <row r="124" spans="1:8" x14ac:dyDescent="0.25">
      <c r="A124" s="13" t="s">
        <v>87</v>
      </c>
      <c r="B124" s="18">
        <v>0.25</v>
      </c>
      <c r="C124" s="11" t="s">
        <v>75</v>
      </c>
      <c r="D124" s="18">
        <v>0.43</v>
      </c>
      <c r="E124" s="18">
        <v>0.6</v>
      </c>
      <c r="F124" s="18">
        <v>0.43</v>
      </c>
      <c r="G124" s="18">
        <v>0.13</v>
      </c>
      <c r="H124" s="19">
        <v>0.35</v>
      </c>
    </row>
    <row r="125" spans="1:8" x14ac:dyDescent="0.25">
      <c r="A125" s="13" t="s">
        <v>88</v>
      </c>
      <c r="B125" s="11" t="s">
        <v>75</v>
      </c>
      <c r="C125" s="11" t="s">
        <v>75</v>
      </c>
      <c r="D125" s="11" t="s">
        <v>75</v>
      </c>
      <c r="E125" s="11" t="s">
        <v>75</v>
      </c>
      <c r="F125" s="18">
        <v>0.36</v>
      </c>
      <c r="G125" s="18">
        <v>0.13</v>
      </c>
      <c r="H125" s="19">
        <v>0.15</v>
      </c>
    </row>
    <row r="126" spans="1:8" x14ac:dyDescent="0.25">
      <c r="A126" s="99" t="s">
        <v>89</v>
      </c>
      <c r="B126" s="97"/>
      <c r="C126" s="11"/>
      <c r="D126" s="11"/>
      <c r="E126" s="11"/>
      <c r="F126" s="11"/>
      <c r="G126" s="11"/>
      <c r="H126" s="12"/>
    </row>
    <row r="127" spans="1:8" x14ac:dyDescent="0.25">
      <c r="A127" s="13" t="s">
        <v>81</v>
      </c>
      <c r="B127" s="11" t="s">
        <v>75</v>
      </c>
      <c r="C127" s="11" t="s">
        <v>75</v>
      </c>
      <c r="D127" s="11" t="s">
        <v>75</v>
      </c>
      <c r="E127" s="11" t="s">
        <v>75</v>
      </c>
      <c r="F127" s="11" t="s">
        <v>75</v>
      </c>
      <c r="G127" s="11" t="s">
        <v>75</v>
      </c>
      <c r="H127" s="19">
        <v>0</v>
      </c>
    </row>
    <row r="128" spans="1:8" x14ac:dyDescent="0.25">
      <c r="A128" s="13" t="s">
        <v>82</v>
      </c>
      <c r="B128" s="18">
        <v>0.5</v>
      </c>
      <c r="C128" s="11" t="s">
        <v>75</v>
      </c>
      <c r="D128" s="11" t="s">
        <v>75</v>
      </c>
      <c r="E128" s="11" t="s">
        <v>75</v>
      </c>
      <c r="F128" s="11" t="s">
        <v>75</v>
      </c>
      <c r="G128" s="11" t="s">
        <v>75</v>
      </c>
      <c r="H128" s="19">
        <v>0.05</v>
      </c>
    </row>
    <row r="129" spans="1:8" x14ac:dyDescent="0.25">
      <c r="A129" s="13" t="s">
        <v>83</v>
      </c>
      <c r="B129" s="11" t="s">
        <v>75</v>
      </c>
      <c r="C129" s="11" t="s">
        <v>75</v>
      </c>
      <c r="D129" s="11" t="s">
        <v>75</v>
      </c>
      <c r="E129" s="11" t="s">
        <v>75</v>
      </c>
      <c r="F129" s="11" t="s">
        <v>75</v>
      </c>
      <c r="G129" s="18">
        <v>0</v>
      </c>
      <c r="H129" s="19">
        <v>0</v>
      </c>
    </row>
    <row r="130" spans="1:8" x14ac:dyDescent="0.25">
      <c r="A130" s="13" t="s">
        <v>84</v>
      </c>
      <c r="B130" s="11" t="s">
        <v>90</v>
      </c>
      <c r="C130" s="18">
        <v>0</v>
      </c>
      <c r="D130" s="18">
        <v>0</v>
      </c>
      <c r="E130" s="18">
        <v>0</v>
      </c>
      <c r="F130" s="18">
        <v>0</v>
      </c>
      <c r="G130" s="18">
        <v>0</v>
      </c>
      <c r="H130" s="19">
        <v>0</v>
      </c>
    </row>
    <row r="131" spans="1:8" x14ac:dyDescent="0.25">
      <c r="A131" s="13" t="s">
        <v>85</v>
      </c>
      <c r="B131" s="18">
        <v>0</v>
      </c>
      <c r="C131" s="18">
        <v>0</v>
      </c>
      <c r="D131" s="18">
        <v>0</v>
      </c>
      <c r="E131" s="18">
        <v>0</v>
      </c>
      <c r="F131" s="18">
        <v>0</v>
      </c>
      <c r="G131" s="18">
        <v>0</v>
      </c>
      <c r="H131" s="19">
        <v>0</v>
      </c>
    </row>
    <row r="132" spans="1:8" x14ac:dyDescent="0.25">
      <c r="A132" s="13" t="s">
        <v>91</v>
      </c>
      <c r="B132" s="18">
        <v>0.25</v>
      </c>
      <c r="C132" s="18">
        <v>0.5</v>
      </c>
      <c r="D132" s="18">
        <v>0</v>
      </c>
      <c r="E132" s="18">
        <v>0</v>
      </c>
      <c r="F132" s="18">
        <v>0</v>
      </c>
      <c r="G132" s="18">
        <v>0</v>
      </c>
      <c r="H132" s="19">
        <v>0.05</v>
      </c>
    </row>
    <row r="133" spans="1:8" x14ac:dyDescent="0.25">
      <c r="A133" s="13" t="s">
        <v>92</v>
      </c>
      <c r="B133" s="18">
        <v>0</v>
      </c>
      <c r="C133" s="18">
        <v>0</v>
      </c>
      <c r="D133" s="18">
        <v>0</v>
      </c>
      <c r="E133" s="18">
        <v>0</v>
      </c>
      <c r="F133" s="18">
        <v>7.0000000000000007E-2</v>
      </c>
      <c r="G133" s="18">
        <v>0</v>
      </c>
      <c r="H133" s="19">
        <v>0.03</v>
      </c>
    </row>
    <row r="134" spans="1:8" x14ac:dyDescent="0.25">
      <c r="A134" s="13" t="s">
        <v>93</v>
      </c>
      <c r="B134" s="18">
        <v>0</v>
      </c>
      <c r="C134" s="18">
        <v>0</v>
      </c>
      <c r="D134" s="18">
        <v>0.14000000000000001</v>
      </c>
      <c r="E134" s="18">
        <v>0</v>
      </c>
      <c r="F134" s="18">
        <v>0.36</v>
      </c>
      <c r="G134" s="18">
        <v>0.38</v>
      </c>
      <c r="H134" s="19">
        <v>0.23</v>
      </c>
    </row>
    <row r="135" spans="1:8" x14ac:dyDescent="0.25">
      <c r="A135" s="13" t="s">
        <v>88</v>
      </c>
      <c r="B135" s="18">
        <v>0</v>
      </c>
      <c r="C135" s="18">
        <v>0.5</v>
      </c>
      <c r="D135" s="18">
        <v>0.86</v>
      </c>
      <c r="E135" s="18">
        <v>1</v>
      </c>
      <c r="F135" s="18">
        <v>0.56999999999999995</v>
      </c>
      <c r="G135" s="18">
        <v>0.63</v>
      </c>
      <c r="H135" s="19">
        <v>0.63</v>
      </c>
    </row>
    <row r="136" spans="1:8" x14ac:dyDescent="0.25">
      <c r="A136" s="13" t="s">
        <v>94</v>
      </c>
      <c r="B136" s="18">
        <v>0.25</v>
      </c>
      <c r="C136" s="18">
        <v>0</v>
      </c>
      <c r="D136" s="18">
        <v>0</v>
      </c>
      <c r="E136" s="18">
        <v>0</v>
      </c>
      <c r="F136" s="18">
        <v>0</v>
      </c>
      <c r="G136" s="18">
        <v>0</v>
      </c>
      <c r="H136" s="19">
        <v>0.03</v>
      </c>
    </row>
  </sheetData>
  <mergeCells count="2">
    <mergeCell ref="A107:B107"/>
    <mergeCell ref="C107:H107"/>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69"/>
  <sheetViews>
    <sheetView tabSelected="1" workbookViewId="0">
      <selection activeCell="C5" sqref="C5"/>
    </sheetView>
  </sheetViews>
  <sheetFormatPr defaultColWidth="11" defaultRowHeight="15.75" x14ac:dyDescent="0.25"/>
  <sheetData>
    <row r="1" spans="1:31" x14ac:dyDescent="0.25">
      <c r="B1" s="27"/>
      <c r="C1" s="102" t="s">
        <v>164</v>
      </c>
      <c r="D1" s="102"/>
      <c r="E1" s="102"/>
      <c r="F1" s="102"/>
      <c r="G1" s="102"/>
      <c r="H1" s="102"/>
      <c r="I1" s="102"/>
      <c r="J1" s="102"/>
      <c r="K1" s="102" t="s">
        <v>517</v>
      </c>
      <c r="L1" s="102"/>
      <c r="M1" s="102"/>
      <c r="N1" s="102" t="s">
        <v>165</v>
      </c>
      <c r="O1" s="102"/>
      <c r="P1" s="102"/>
      <c r="Q1" s="102"/>
      <c r="R1" s="102"/>
      <c r="S1" s="102"/>
      <c r="T1" s="28" t="s">
        <v>166</v>
      </c>
      <c r="U1" s="29"/>
      <c r="V1" s="30"/>
      <c r="W1" s="102" t="s">
        <v>167</v>
      </c>
      <c r="X1" s="102"/>
      <c r="Y1" s="102"/>
      <c r="Z1" s="102" t="s">
        <v>168</v>
      </c>
      <c r="AA1" s="102"/>
      <c r="AB1" s="102"/>
      <c r="AC1" s="102"/>
      <c r="AD1" s="102"/>
      <c r="AE1" s="31" t="s">
        <v>169</v>
      </c>
    </row>
    <row r="2" spans="1:31" ht="60" x14ac:dyDescent="0.25">
      <c r="A2" s="32" t="s">
        <v>152</v>
      </c>
      <c r="B2" s="32" t="s">
        <v>518</v>
      </c>
      <c r="C2" s="33" t="s">
        <v>170</v>
      </c>
      <c r="D2" s="33" t="s">
        <v>171</v>
      </c>
      <c r="E2" s="33" t="s">
        <v>172</v>
      </c>
      <c r="F2" s="33" t="s">
        <v>173</v>
      </c>
      <c r="G2" s="34" t="s">
        <v>174</v>
      </c>
      <c r="H2" s="34" t="s">
        <v>175</v>
      </c>
      <c r="I2" s="34" t="s">
        <v>176</v>
      </c>
      <c r="J2" s="34" t="s">
        <v>177</v>
      </c>
      <c r="K2" s="33" t="s">
        <v>178</v>
      </c>
      <c r="L2" s="33" t="s">
        <v>179</v>
      </c>
      <c r="M2" s="33" t="s">
        <v>180</v>
      </c>
      <c r="N2" s="33" t="s">
        <v>181</v>
      </c>
      <c r="O2" s="33" t="s">
        <v>182</v>
      </c>
      <c r="P2" s="34" t="s">
        <v>183</v>
      </c>
      <c r="Q2" s="34" t="s">
        <v>184</v>
      </c>
      <c r="R2" s="34" t="s">
        <v>185</v>
      </c>
      <c r="S2" s="34" t="s">
        <v>186</v>
      </c>
      <c r="T2" s="33" t="s">
        <v>187</v>
      </c>
      <c r="U2" s="33" t="s">
        <v>188</v>
      </c>
      <c r="V2" s="33" t="s">
        <v>52</v>
      </c>
      <c r="W2" s="33" t="s">
        <v>189</v>
      </c>
      <c r="X2" s="33" t="s">
        <v>190</v>
      </c>
      <c r="Y2" s="33" t="s">
        <v>191</v>
      </c>
      <c r="Z2" s="33" t="s">
        <v>192</v>
      </c>
      <c r="AA2" s="33" t="s">
        <v>193</v>
      </c>
      <c r="AB2" s="33" t="s">
        <v>194</v>
      </c>
      <c r="AC2" s="33" t="s">
        <v>195</v>
      </c>
      <c r="AD2" s="33" t="s">
        <v>196</v>
      </c>
      <c r="AE2" s="33"/>
    </row>
    <row r="3" spans="1:31" x14ac:dyDescent="0.25">
      <c r="A3" s="108">
        <v>1</v>
      </c>
      <c r="B3" s="35" t="s">
        <v>197</v>
      </c>
      <c r="C3" s="36">
        <v>1</v>
      </c>
      <c r="D3" s="36" t="s">
        <v>198</v>
      </c>
      <c r="E3" s="36">
        <v>2.4</v>
      </c>
      <c r="F3" s="36">
        <v>1.8</v>
      </c>
      <c r="G3" s="36"/>
      <c r="H3" s="36"/>
      <c r="I3" s="36">
        <v>564</v>
      </c>
      <c r="J3" s="36">
        <v>70</v>
      </c>
      <c r="K3" s="36">
        <v>1</v>
      </c>
      <c r="L3" s="36"/>
      <c r="M3" s="36">
        <v>7</v>
      </c>
      <c r="N3" s="36"/>
      <c r="O3" s="36"/>
      <c r="P3" s="36"/>
      <c r="Q3" s="36"/>
      <c r="R3" s="36"/>
      <c r="S3" s="36"/>
      <c r="T3" s="36"/>
      <c r="U3" s="36"/>
      <c r="V3" s="36">
        <f t="shared" ref="V3:V42" si="0">T3+U3</f>
        <v>0</v>
      </c>
      <c r="W3" s="36"/>
      <c r="X3" s="36"/>
      <c r="Y3" s="36"/>
      <c r="Z3" s="36"/>
      <c r="AA3" s="36"/>
      <c r="AB3" s="36"/>
      <c r="AC3" s="36"/>
      <c r="AD3" s="36"/>
      <c r="AE3" s="36"/>
    </row>
    <row r="4" spans="1:31" x14ac:dyDescent="0.25">
      <c r="A4" s="108">
        <v>1</v>
      </c>
      <c r="B4" s="35" t="s">
        <v>197</v>
      </c>
      <c r="C4" s="36">
        <v>2</v>
      </c>
      <c r="D4" s="36" t="s">
        <v>350</v>
      </c>
      <c r="E4" s="36">
        <v>2.8</v>
      </c>
      <c r="F4" s="36">
        <v>1</v>
      </c>
      <c r="G4" s="36"/>
      <c r="H4" s="36"/>
      <c r="I4" s="36">
        <v>348</v>
      </c>
      <c r="J4" s="36">
        <v>40</v>
      </c>
      <c r="K4" s="36"/>
      <c r="L4" s="36">
        <v>1</v>
      </c>
      <c r="M4" s="36">
        <v>4</v>
      </c>
      <c r="N4" s="36"/>
      <c r="O4" s="36"/>
      <c r="P4" s="36"/>
      <c r="Q4" s="36"/>
      <c r="R4" s="36"/>
      <c r="S4" s="36"/>
      <c r="T4" s="36"/>
      <c r="U4" s="36"/>
      <c r="V4" s="36">
        <f t="shared" si="0"/>
        <v>0</v>
      </c>
      <c r="W4" s="36"/>
      <c r="X4" s="36"/>
      <c r="Y4" s="36"/>
      <c r="Z4" s="36"/>
      <c r="AA4" s="36"/>
      <c r="AB4" s="36"/>
      <c r="AC4" s="36"/>
      <c r="AD4" s="36"/>
      <c r="AE4" s="36"/>
    </row>
    <row r="5" spans="1:31" x14ac:dyDescent="0.25">
      <c r="A5" s="108">
        <v>1</v>
      </c>
      <c r="B5" s="35" t="s">
        <v>197</v>
      </c>
      <c r="C5" s="36">
        <v>3</v>
      </c>
      <c r="D5" s="36" t="s">
        <v>199</v>
      </c>
      <c r="E5" s="36">
        <v>2.7</v>
      </c>
      <c r="F5" s="36"/>
      <c r="G5" s="36">
        <v>0.9</v>
      </c>
      <c r="H5" s="36"/>
      <c r="I5" s="36">
        <v>208</v>
      </c>
      <c r="J5" s="36">
        <v>70</v>
      </c>
      <c r="K5" s="36"/>
      <c r="L5" s="36">
        <v>1</v>
      </c>
      <c r="M5" s="36">
        <v>1</v>
      </c>
      <c r="N5" s="37"/>
      <c r="O5" s="36"/>
      <c r="P5" s="36"/>
      <c r="Q5" s="36"/>
      <c r="R5" s="36"/>
      <c r="S5" s="36"/>
      <c r="T5" s="36"/>
      <c r="U5" s="36"/>
      <c r="V5" s="36">
        <f t="shared" si="0"/>
        <v>0</v>
      </c>
      <c r="W5" s="36"/>
      <c r="X5" s="36"/>
      <c r="Y5" s="36"/>
      <c r="Z5" s="36"/>
      <c r="AA5" s="36"/>
      <c r="AB5" s="36"/>
      <c r="AC5" s="36"/>
      <c r="AD5" s="36"/>
      <c r="AE5" s="36"/>
    </row>
    <row r="6" spans="1:31" x14ac:dyDescent="0.25">
      <c r="A6" s="108">
        <v>1</v>
      </c>
      <c r="B6" s="35" t="s">
        <v>197</v>
      </c>
      <c r="C6" s="36">
        <v>4</v>
      </c>
      <c r="D6" s="36" t="s">
        <v>200</v>
      </c>
      <c r="E6" s="36">
        <v>1.8</v>
      </c>
      <c r="F6" s="36">
        <v>1</v>
      </c>
      <c r="G6" s="36"/>
      <c r="H6" s="36"/>
      <c r="I6" s="36">
        <v>98</v>
      </c>
      <c r="J6" s="36">
        <v>70</v>
      </c>
      <c r="K6" s="36"/>
      <c r="L6" s="36"/>
      <c r="M6" s="36"/>
      <c r="N6" s="36"/>
      <c r="O6" s="36"/>
      <c r="P6" s="36"/>
      <c r="Q6" s="36"/>
      <c r="R6" s="36"/>
      <c r="S6" s="36"/>
      <c r="T6" s="36"/>
      <c r="U6" s="36"/>
      <c r="V6" s="36">
        <f t="shared" si="0"/>
        <v>0</v>
      </c>
      <c r="W6" s="36"/>
      <c r="X6" s="36"/>
      <c r="Y6" s="36"/>
      <c r="Z6" s="36"/>
      <c r="AA6" s="36"/>
      <c r="AB6" s="36"/>
      <c r="AC6" s="36"/>
      <c r="AD6" s="36"/>
      <c r="AE6" s="36"/>
    </row>
    <row r="7" spans="1:31" x14ac:dyDescent="0.25">
      <c r="A7" s="108">
        <v>1</v>
      </c>
      <c r="B7" s="35" t="s">
        <v>197</v>
      </c>
      <c r="C7" s="36">
        <v>5</v>
      </c>
      <c r="D7" s="36" t="s">
        <v>201</v>
      </c>
      <c r="E7" s="36">
        <v>4.2</v>
      </c>
      <c r="F7" s="36"/>
      <c r="G7" s="36">
        <v>1</v>
      </c>
      <c r="H7" s="36"/>
      <c r="I7" s="36">
        <v>152</v>
      </c>
      <c r="J7" s="36">
        <v>48</v>
      </c>
      <c r="K7" s="36"/>
      <c r="L7" s="36"/>
      <c r="M7" s="36">
        <v>2</v>
      </c>
      <c r="N7" s="36"/>
      <c r="O7" s="36"/>
      <c r="P7" s="36"/>
      <c r="Q7" s="36"/>
      <c r="R7" s="36"/>
      <c r="S7" s="36"/>
      <c r="T7" s="36"/>
      <c r="U7" s="36"/>
      <c r="V7" s="36">
        <f t="shared" si="0"/>
        <v>0</v>
      </c>
      <c r="W7" s="36"/>
      <c r="X7" s="36"/>
      <c r="Y7" s="36"/>
      <c r="Z7" s="36"/>
      <c r="AA7" s="36"/>
      <c r="AB7" s="36"/>
      <c r="AC7" s="36"/>
      <c r="AD7" s="36"/>
      <c r="AE7" s="36"/>
    </row>
    <row r="8" spans="1:31" x14ac:dyDescent="0.25">
      <c r="A8" s="108">
        <v>1</v>
      </c>
      <c r="B8" s="35" t="s">
        <v>197</v>
      </c>
      <c r="C8" s="36">
        <v>6</v>
      </c>
      <c r="D8" s="36" t="s">
        <v>202</v>
      </c>
      <c r="E8" s="36">
        <v>2.2000000000000002</v>
      </c>
      <c r="F8" s="36">
        <v>1</v>
      </c>
      <c r="G8" s="36"/>
      <c r="H8" s="36"/>
      <c r="I8" s="36">
        <v>347</v>
      </c>
      <c r="J8" s="36">
        <v>65</v>
      </c>
      <c r="K8" s="36"/>
      <c r="L8" s="36"/>
      <c r="M8" s="36"/>
      <c r="N8" s="36">
        <v>91</v>
      </c>
      <c r="O8" s="36">
        <v>5.25</v>
      </c>
      <c r="P8" s="36">
        <v>195</v>
      </c>
      <c r="Q8" s="36">
        <v>5</v>
      </c>
      <c r="R8" s="36">
        <v>4.92</v>
      </c>
      <c r="S8" s="36">
        <v>4.17</v>
      </c>
      <c r="T8" s="36">
        <v>50</v>
      </c>
      <c r="U8" s="36"/>
      <c r="V8" s="36">
        <f t="shared" si="0"/>
        <v>50</v>
      </c>
      <c r="W8" s="36" t="s">
        <v>203</v>
      </c>
      <c r="X8" s="36" t="s">
        <v>204</v>
      </c>
      <c r="Y8" s="36" t="s">
        <v>205</v>
      </c>
      <c r="Z8" s="36">
        <v>5</v>
      </c>
      <c r="AA8" s="36">
        <v>15</v>
      </c>
      <c r="AB8" s="36">
        <v>65</v>
      </c>
      <c r="AC8" s="36">
        <v>15</v>
      </c>
      <c r="AD8" s="36"/>
      <c r="AE8" s="36"/>
    </row>
    <row r="9" spans="1:31" x14ac:dyDescent="0.25">
      <c r="A9" s="108">
        <v>1</v>
      </c>
      <c r="B9" s="35" t="s">
        <v>197</v>
      </c>
      <c r="C9" s="36">
        <v>7</v>
      </c>
      <c r="D9" s="36" t="s">
        <v>206</v>
      </c>
      <c r="E9" s="36">
        <v>2.5</v>
      </c>
      <c r="F9" s="36">
        <v>1.8</v>
      </c>
      <c r="G9" s="36"/>
      <c r="H9" s="36"/>
      <c r="I9" s="36">
        <v>159</v>
      </c>
      <c r="J9" s="36">
        <v>70</v>
      </c>
      <c r="K9" s="36"/>
      <c r="L9" s="36"/>
      <c r="M9" s="36">
        <v>2</v>
      </c>
      <c r="N9" s="36"/>
      <c r="O9" s="36"/>
      <c r="P9" s="36"/>
      <c r="Q9" s="36"/>
      <c r="R9" s="36"/>
      <c r="S9" s="36"/>
      <c r="T9" s="36"/>
      <c r="U9" s="36"/>
      <c r="V9" s="36">
        <f t="shared" si="0"/>
        <v>0</v>
      </c>
      <c r="W9" s="36"/>
      <c r="X9" s="36"/>
      <c r="Y9" s="36"/>
      <c r="Z9" s="36"/>
      <c r="AA9" s="36"/>
      <c r="AB9" s="36"/>
      <c r="AC9" s="36"/>
      <c r="AD9" s="36"/>
      <c r="AE9" s="36"/>
    </row>
    <row r="10" spans="1:31" x14ac:dyDescent="0.25">
      <c r="A10" s="108">
        <v>1</v>
      </c>
      <c r="B10" s="35" t="s">
        <v>197</v>
      </c>
      <c r="C10" s="36">
        <v>8</v>
      </c>
      <c r="D10" s="36" t="s">
        <v>207</v>
      </c>
      <c r="E10" s="36">
        <v>3.2</v>
      </c>
      <c r="F10" s="36">
        <v>1.5</v>
      </c>
      <c r="G10" s="36"/>
      <c r="H10" s="36"/>
      <c r="I10" s="36">
        <v>300</v>
      </c>
      <c r="J10" s="36">
        <v>60</v>
      </c>
      <c r="K10" s="36"/>
      <c r="L10" s="36"/>
      <c r="M10" s="36"/>
      <c r="N10" s="36"/>
      <c r="O10" s="36"/>
      <c r="P10" s="36"/>
      <c r="Q10" s="36"/>
      <c r="R10" s="36"/>
      <c r="S10" s="36"/>
      <c r="T10" s="36"/>
      <c r="U10" s="36"/>
      <c r="V10" s="36">
        <f t="shared" si="0"/>
        <v>0</v>
      </c>
      <c r="W10" s="36"/>
      <c r="X10" s="36"/>
      <c r="Y10" s="36"/>
      <c r="Z10" s="36"/>
      <c r="AA10" s="36"/>
      <c r="AB10" s="36"/>
      <c r="AC10" s="36"/>
      <c r="AD10" s="36"/>
      <c r="AE10" s="36"/>
    </row>
    <row r="11" spans="1:31" x14ac:dyDescent="0.25">
      <c r="A11" s="108">
        <v>1</v>
      </c>
      <c r="B11" s="35" t="s">
        <v>197</v>
      </c>
      <c r="C11" s="36">
        <v>9</v>
      </c>
      <c r="D11" s="36" t="s">
        <v>208</v>
      </c>
      <c r="E11" s="36">
        <v>4.5</v>
      </c>
      <c r="F11" s="36"/>
      <c r="G11" s="36">
        <v>1.8</v>
      </c>
      <c r="H11" s="36"/>
      <c r="I11" s="36">
        <v>75</v>
      </c>
      <c r="J11" s="36">
        <v>56</v>
      </c>
      <c r="K11" s="36"/>
      <c r="L11" s="36"/>
      <c r="M11" s="36"/>
      <c r="N11" s="36"/>
      <c r="O11" s="36"/>
      <c r="P11" s="36"/>
      <c r="Q11" s="36"/>
      <c r="R11" s="36"/>
      <c r="S11" s="36"/>
      <c r="T11" s="36">
        <v>60</v>
      </c>
      <c r="U11" s="36"/>
      <c r="V11" s="36">
        <f t="shared" si="0"/>
        <v>60</v>
      </c>
      <c r="W11" s="36" t="s">
        <v>203</v>
      </c>
      <c r="X11" s="36" t="s">
        <v>209</v>
      </c>
      <c r="Y11" s="36" t="s">
        <v>210</v>
      </c>
      <c r="Z11" s="36">
        <v>5</v>
      </c>
      <c r="AA11" s="36">
        <v>20</v>
      </c>
      <c r="AB11" s="36">
        <v>65</v>
      </c>
      <c r="AC11" s="36">
        <v>15</v>
      </c>
      <c r="AD11" s="36"/>
      <c r="AE11" s="36"/>
    </row>
    <row r="12" spans="1:31" x14ac:dyDescent="0.25">
      <c r="A12" s="108">
        <v>1</v>
      </c>
      <c r="B12" s="35" t="s">
        <v>197</v>
      </c>
      <c r="C12" s="36">
        <v>10</v>
      </c>
      <c r="D12" s="36" t="s">
        <v>211</v>
      </c>
      <c r="E12" s="36">
        <v>2.8</v>
      </c>
      <c r="F12" s="36">
        <v>1.5</v>
      </c>
      <c r="G12" s="36"/>
      <c r="H12" s="36"/>
      <c r="I12" s="36">
        <v>750</v>
      </c>
      <c r="J12" s="36">
        <v>70</v>
      </c>
      <c r="K12" s="36"/>
      <c r="L12" s="36">
        <v>2</v>
      </c>
      <c r="M12" s="36">
        <v>14</v>
      </c>
      <c r="N12" s="36"/>
      <c r="O12" s="36"/>
      <c r="P12" s="36"/>
      <c r="Q12" s="36"/>
      <c r="R12" s="36"/>
      <c r="S12" s="36"/>
      <c r="T12" s="36"/>
      <c r="U12" s="36"/>
      <c r="V12" s="36">
        <f t="shared" si="0"/>
        <v>0</v>
      </c>
      <c r="W12" s="36"/>
      <c r="X12" s="36"/>
      <c r="Y12" s="36"/>
      <c r="Z12" s="36"/>
      <c r="AA12" s="36"/>
      <c r="AB12" s="36"/>
      <c r="AC12" s="36"/>
      <c r="AD12" s="36"/>
      <c r="AE12" s="36"/>
    </row>
    <row r="13" spans="1:31" x14ac:dyDescent="0.25">
      <c r="A13" s="108">
        <v>1</v>
      </c>
      <c r="B13" s="35" t="s">
        <v>197</v>
      </c>
      <c r="C13" s="36">
        <v>11</v>
      </c>
      <c r="D13" s="36" t="s">
        <v>212</v>
      </c>
      <c r="E13" s="36">
        <v>4.5</v>
      </c>
      <c r="F13" s="36"/>
      <c r="G13" s="36">
        <v>1.6</v>
      </c>
      <c r="H13" s="36"/>
      <c r="I13" s="36">
        <v>179</v>
      </c>
      <c r="J13" s="36">
        <v>50</v>
      </c>
      <c r="K13" s="36"/>
      <c r="L13" s="36"/>
      <c r="M13" s="36">
        <v>1</v>
      </c>
      <c r="N13" s="36"/>
      <c r="O13" s="36"/>
      <c r="P13" s="36"/>
      <c r="Q13" s="36"/>
      <c r="R13" s="36"/>
      <c r="S13" s="36"/>
      <c r="T13" s="36"/>
      <c r="U13" s="36"/>
      <c r="V13" s="36">
        <f t="shared" si="0"/>
        <v>0</v>
      </c>
      <c r="W13" s="36"/>
      <c r="X13" s="36"/>
      <c r="Y13" s="36"/>
      <c r="Z13" s="36"/>
      <c r="AA13" s="36"/>
      <c r="AB13" s="36"/>
      <c r="AC13" s="36"/>
      <c r="AD13" s="36"/>
      <c r="AE13" s="36"/>
    </row>
    <row r="14" spans="1:31" x14ac:dyDescent="0.25">
      <c r="A14" s="108">
        <v>1</v>
      </c>
      <c r="B14" s="35" t="s">
        <v>197</v>
      </c>
      <c r="C14" s="36">
        <v>12</v>
      </c>
      <c r="D14" s="36" t="s">
        <v>213</v>
      </c>
      <c r="E14" s="36">
        <v>2.4</v>
      </c>
      <c r="F14" s="36">
        <v>1.2</v>
      </c>
      <c r="G14" s="36"/>
      <c r="H14" s="36"/>
      <c r="I14" s="36">
        <v>955</v>
      </c>
      <c r="J14" s="36">
        <v>75</v>
      </c>
      <c r="K14" s="36"/>
      <c r="L14" s="36"/>
      <c r="M14" s="36">
        <v>1</v>
      </c>
      <c r="N14" s="36"/>
      <c r="O14" s="36"/>
      <c r="P14" s="36"/>
      <c r="Q14" s="36"/>
      <c r="R14" s="36"/>
      <c r="S14" s="36"/>
      <c r="T14" s="36"/>
      <c r="U14" s="36"/>
      <c r="V14" s="36">
        <f t="shared" si="0"/>
        <v>0</v>
      </c>
      <c r="W14" s="36"/>
      <c r="X14" s="36"/>
      <c r="Y14" s="36"/>
      <c r="Z14" s="36"/>
      <c r="AA14" s="36"/>
      <c r="AB14" s="36"/>
      <c r="AC14" s="36"/>
      <c r="AD14" s="36"/>
      <c r="AE14" s="36"/>
    </row>
    <row r="15" spans="1:31" x14ac:dyDescent="0.25">
      <c r="A15" s="108">
        <v>1</v>
      </c>
      <c r="B15" s="35" t="s">
        <v>197</v>
      </c>
      <c r="C15" s="36">
        <v>13</v>
      </c>
      <c r="D15" s="36" t="s">
        <v>214</v>
      </c>
      <c r="E15" s="36">
        <v>3</v>
      </c>
      <c r="F15" s="36">
        <v>1.8</v>
      </c>
      <c r="G15" s="36"/>
      <c r="H15" s="36"/>
      <c r="I15" s="36">
        <v>346</v>
      </c>
      <c r="J15" s="36">
        <v>53</v>
      </c>
      <c r="K15" s="36"/>
      <c r="L15" s="36"/>
      <c r="M15" s="36">
        <v>1</v>
      </c>
      <c r="N15" s="36">
        <v>66</v>
      </c>
      <c r="O15" s="36">
        <v>4.92</v>
      </c>
      <c r="P15" s="36">
        <v>100</v>
      </c>
      <c r="Q15" s="36">
        <v>3.33</v>
      </c>
      <c r="R15" s="36">
        <v>3.83</v>
      </c>
      <c r="S15" s="36">
        <v>4.75</v>
      </c>
      <c r="T15" s="36"/>
      <c r="U15" s="36"/>
      <c r="V15" s="36">
        <f t="shared" si="0"/>
        <v>0</v>
      </c>
      <c r="W15" s="36" t="s">
        <v>203</v>
      </c>
      <c r="X15" s="36" t="s">
        <v>215</v>
      </c>
      <c r="Y15" s="36" t="s">
        <v>216</v>
      </c>
      <c r="Z15" s="36">
        <v>5</v>
      </c>
      <c r="AA15" s="36">
        <v>20</v>
      </c>
      <c r="AB15" s="36">
        <v>55</v>
      </c>
      <c r="AC15" s="36">
        <v>20</v>
      </c>
      <c r="AD15" s="36"/>
      <c r="AE15" s="36" t="s">
        <v>217</v>
      </c>
    </row>
    <row r="16" spans="1:31" x14ac:dyDescent="0.25">
      <c r="A16" s="108">
        <v>1</v>
      </c>
      <c r="B16" s="35" t="s">
        <v>197</v>
      </c>
      <c r="C16" s="36">
        <v>14</v>
      </c>
      <c r="D16" s="36" t="s">
        <v>218</v>
      </c>
      <c r="E16" s="36">
        <v>2.6</v>
      </c>
      <c r="F16" s="36">
        <v>1.5</v>
      </c>
      <c r="G16" s="36"/>
      <c r="H16" s="36"/>
      <c r="I16" s="36">
        <v>200</v>
      </c>
      <c r="J16" s="36">
        <v>75</v>
      </c>
      <c r="K16" s="36"/>
      <c r="L16" s="36"/>
      <c r="M16" s="36"/>
      <c r="N16" s="36"/>
      <c r="O16" s="36"/>
      <c r="P16" s="36"/>
      <c r="Q16" s="36"/>
      <c r="R16" s="36"/>
      <c r="S16" s="36"/>
      <c r="T16" s="36"/>
      <c r="U16" s="36"/>
      <c r="V16" s="36">
        <f t="shared" si="0"/>
        <v>0</v>
      </c>
      <c r="W16" s="36"/>
      <c r="X16" s="36"/>
      <c r="Y16" s="36"/>
      <c r="Z16" s="36"/>
      <c r="AA16" s="36"/>
      <c r="AB16" s="36"/>
      <c r="AC16" s="36"/>
      <c r="AD16" s="36"/>
      <c r="AE16" s="36"/>
    </row>
    <row r="17" spans="1:31" x14ac:dyDescent="0.25">
      <c r="A17" s="108">
        <v>1</v>
      </c>
      <c r="B17" s="35" t="s">
        <v>197</v>
      </c>
      <c r="C17" s="36">
        <v>15</v>
      </c>
      <c r="D17" s="36" t="s">
        <v>219</v>
      </c>
      <c r="E17" s="36">
        <v>2.5</v>
      </c>
      <c r="F17" s="36">
        <v>1.8</v>
      </c>
      <c r="G17" s="36"/>
      <c r="H17" s="36"/>
      <c r="I17" s="36">
        <v>145</v>
      </c>
      <c r="J17" s="36">
        <v>60</v>
      </c>
      <c r="K17" s="36"/>
      <c r="L17" s="36"/>
      <c r="M17" s="36"/>
      <c r="N17" s="36"/>
      <c r="O17" s="36"/>
      <c r="P17" s="36"/>
      <c r="Q17" s="36"/>
      <c r="R17" s="36"/>
      <c r="S17" s="36"/>
      <c r="T17" s="36"/>
      <c r="U17" s="36"/>
      <c r="V17" s="36">
        <f t="shared" si="0"/>
        <v>0</v>
      </c>
      <c r="W17" s="36"/>
      <c r="X17" s="36"/>
      <c r="Y17" s="36"/>
      <c r="Z17" s="36"/>
      <c r="AA17" s="36"/>
      <c r="AB17" s="36"/>
      <c r="AC17" s="36"/>
      <c r="AD17" s="36"/>
      <c r="AE17" s="36"/>
    </row>
    <row r="18" spans="1:31" x14ac:dyDescent="0.25">
      <c r="A18" s="108">
        <v>1</v>
      </c>
      <c r="B18" s="35" t="s">
        <v>197</v>
      </c>
      <c r="C18" s="36">
        <v>16</v>
      </c>
      <c r="D18" s="36" t="s">
        <v>220</v>
      </c>
      <c r="E18" s="36">
        <v>3.3</v>
      </c>
      <c r="F18" s="36">
        <v>1.5</v>
      </c>
      <c r="G18" s="36"/>
      <c r="H18" s="36"/>
      <c r="I18" s="36">
        <v>390</v>
      </c>
      <c r="J18" s="36">
        <v>75</v>
      </c>
      <c r="K18" s="36">
        <v>1</v>
      </c>
      <c r="L18" s="36"/>
      <c r="M18" s="36">
        <v>1</v>
      </c>
      <c r="N18" s="36"/>
      <c r="O18" s="36"/>
      <c r="P18" s="36"/>
      <c r="Q18" s="36"/>
      <c r="R18" s="36"/>
      <c r="S18" s="36"/>
      <c r="T18" s="36"/>
      <c r="U18" s="36"/>
      <c r="V18" s="36">
        <f t="shared" si="0"/>
        <v>0</v>
      </c>
      <c r="W18" s="36"/>
      <c r="X18" s="36"/>
      <c r="Y18" s="36"/>
      <c r="Z18" s="36"/>
      <c r="AA18" s="36"/>
      <c r="AB18" s="36"/>
      <c r="AC18" s="36"/>
      <c r="AD18" s="36"/>
      <c r="AE18" s="36"/>
    </row>
    <row r="19" spans="1:31" x14ac:dyDescent="0.25">
      <c r="A19" s="108">
        <v>1</v>
      </c>
      <c r="B19" s="35" t="s">
        <v>197</v>
      </c>
      <c r="C19" s="36">
        <v>17</v>
      </c>
      <c r="D19" s="36" t="s">
        <v>221</v>
      </c>
      <c r="E19" s="36">
        <v>2.5</v>
      </c>
      <c r="F19" s="36">
        <v>1.8</v>
      </c>
      <c r="G19" s="36"/>
      <c r="H19" s="36"/>
      <c r="I19" s="36">
        <v>152</v>
      </c>
      <c r="J19" s="36">
        <v>70</v>
      </c>
      <c r="K19" s="36"/>
      <c r="L19" s="36"/>
      <c r="M19" s="36"/>
      <c r="N19" s="36"/>
      <c r="O19" s="36"/>
      <c r="P19" s="36"/>
      <c r="Q19" s="36"/>
      <c r="R19" s="36"/>
      <c r="S19" s="36"/>
      <c r="T19" s="36"/>
      <c r="U19" s="36"/>
      <c r="V19" s="36">
        <f t="shared" si="0"/>
        <v>0</v>
      </c>
      <c r="W19" s="36"/>
      <c r="X19" s="36"/>
      <c r="Y19" s="36"/>
      <c r="Z19" s="36"/>
      <c r="AA19" s="36"/>
      <c r="AB19" s="36"/>
      <c r="AC19" s="36"/>
      <c r="AD19" s="36"/>
      <c r="AE19" s="36"/>
    </row>
    <row r="20" spans="1:31" x14ac:dyDescent="0.25">
      <c r="A20" s="108">
        <v>1</v>
      </c>
      <c r="B20" s="35" t="s">
        <v>197</v>
      </c>
      <c r="C20" s="36">
        <v>18</v>
      </c>
      <c r="D20" s="36" t="s">
        <v>222</v>
      </c>
      <c r="E20" s="36">
        <v>2.5</v>
      </c>
      <c r="F20" s="36">
        <v>1.5</v>
      </c>
      <c r="G20" s="36"/>
      <c r="H20" s="36"/>
      <c r="I20" s="36">
        <v>547</v>
      </c>
      <c r="J20" s="36">
        <v>75</v>
      </c>
      <c r="K20" s="36">
        <v>1</v>
      </c>
      <c r="L20" s="36">
        <v>6</v>
      </c>
      <c r="M20" s="36">
        <v>4</v>
      </c>
      <c r="N20" s="36">
        <v>88</v>
      </c>
      <c r="O20" s="36">
        <v>4.58</v>
      </c>
      <c r="P20" s="36">
        <v>215</v>
      </c>
      <c r="Q20" s="36">
        <v>4.25</v>
      </c>
      <c r="R20" s="36">
        <v>4</v>
      </c>
      <c r="S20" s="36">
        <v>4.08</v>
      </c>
      <c r="T20" s="36"/>
      <c r="U20" s="36"/>
      <c r="V20" s="36">
        <f t="shared" si="0"/>
        <v>0</v>
      </c>
      <c r="W20" s="36" t="s">
        <v>223</v>
      </c>
      <c r="X20" s="36" t="s">
        <v>215</v>
      </c>
      <c r="Y20" s="36" t="s">
        <v>210</v>
      </c>
      <c r="Z20" s="36">
        <v>5</v>
      </c>
      <c r="AA20" s="36">
        <v>10</v>
      </c>
      <c r="AB20" s="36">
        <v>60</v>
      </c>
      <c r="AC20" s="36">
        <v>25</v>
      </c>
      <c r="AD20" s="36"/>
      <c r="AE20" s="36"/>
    </row>
    <row r="21" spans="1:31" x14ac:dyDescent="0.25">
      <c r="A21" s="108">
        <v>1</v>
      </c>
      <c r="B21" s="35" t="s">
        <v>197</v>
      </c>
      <c r="C21" s="36">
        <v>19</v>
      </c>
      <c r="D21" s="36" t="s">
        <v>224</v>
      </c>
      <c r="E21" s="36">
        <v>3</v>
      </c>
      <c r="F21" s="36"/>
      <c r="G21" s="36">
        <v>1.5</v>
      </c>
      <c r="H21" s="36"/>
      <c r="I21" s="36">
        <v>262</v>
      </c>
      <c r="J21" s="36">
        <v>65</v>
      </c>
      <c r="K21" s="36"/>
      <c r="L21" s="36">
        <v>2</v>
      </c>
      <c r="M21" s="36">
        <v>1</v>
      </c>
      <c r="N21" s="36"/>
      <c r="O21" s="36"/>
      <c r="P21" s="36"/>
      <c r="Q21" s="36"/>
      <c r="R21" s="36"/>
      <c r="S21" s="36"/>
      <c r="T21" s="36"/>
      <c r="U21" s="36"/>
      <c r="V21" s="36">
        <f t="shared" si="0"/>
        <v>0</v>
      </c>
      <c r="W21" s="36"/>
      <c r="X21" s="36"/>
      <c r="Y21" s="36"/>
      <c r="Z21" s="36"/>
      <c r="AA21" s="36"/>
      <c r="AB21" s="36"/>
      <c r="AC21" s="36"/>
      <c r="AD21" s="36"/>
      <c r="AE21" s="36"/>
    </row>
    <row r="22" spans="1:31" x14ac:dyDescent="0.25">
      <c r="A22" s="108">
        <v>1</v>
      </c>
      <c r="B22" s="35" t="s">
        <v>197</v>
      </c>
      <c r="C22" s="36">
        <v>20</v>
      </c>
      <c r="D22" s="36" t="s">
        <v>225</v>
      </c>
      <c r="E22" s="36">
        <v>2.5</v>
      </c>
      <c r="F22" s="36">
        <v>1.5</v>
      </c>
      <c r="G22" s="36"/>
      <c r="H22" s="36"/>
      <c r="I22" s="36">
        <v>627</v>
      </c>
      <c r="J22" s="36">
        <v>60</v>
      </c>
      <c r="K22" s="36">
        <v>1</v>
      </c>
      <c r="L22" s="36"/>
      <c r="M22" s="36"/>
      <c r="N22" s="36"/>
      <c r="O22" s="36"/>
      <c r="P22" s="36"/>
      <c r="Q22" s="36"/>
      <c r="R22" s="36"/>
      <c r="S22" s="36"/>
      <c r="T22" s="36"/>
      <c r="U22" s="36"/>
      <c r="V22" s="36">
        <f t="shared" si="0"/>
        <v>0</v>
      </c>
      <c r="W22" s="36"/>
      <c r="X22" s="36"/>
      <c r="Y22" s="36"/>
      <c r="Z22" s="36"/>
      <c r="AA22" s="36"/>
      <c r="AB22" s="36"/>
      <c r="AC22" s="36"/>
      <c r="AD22" s="36"/>
      <c r="AE22" s="36"/>
    </row>
    <row r="23" spans="1:31" x14ac:dyDescent="0.25">
      <c r="A23" s="108">
        <v>2</v>
      </c>
      <c r="B23" s="35" t="s">
        <v>226</v>
      </c>
      <c r="C23" s="36">
        <v>21</v>
      </c>
      <c r="D23" s="36" t="s">
        <v>227</v>
      </c>
      <c r="E23" s="36">
        <v>2.4</v>
      </c>
      <c r="F23" s="36">
        <v>1.5</v>
      </c>
      <c r="G23" s="36"/>
      <c r="H23" s="36"/>
      <c r="I23" s="36">
        <v>136</v>
      </c>
      <c r="J23" s="36">
        <v>55</v>
      </c>
      <c r="K23" s="36"/>
      <c r="L23" s="36"/>
      <c r="M23" s="36"/>
      <c r="N23" s="36"/>
      <c r="O23" s="36"/>
      <c r="P23" s="36"/>
      <c r="Q23" s="36"/>
      <c r="R23" s="36"/>
      <c r="S23" s="36"/>
      <c r="T23" s="36"/>
      <c r="U23" s="36"/>
      <c r="V23" s="36">
        <f t="shared" si="0"/>
        <v>0</v>
      </c>
      <c r="W23" s="36"/>
      <c r="X23" s="36"/>
      <c r="Y23" s="36"/>
      <c r="Z23" s="36"/>
      <c r="AA23" s="36"/>
      <c r="AB23" s="36"/>
      <c r="AC23" s="36"/>
      <c r="AD23" s="36"/>
      <c r="AE23" s="36"/>
    </row>
    <row r="24" spans="1:31" x14ac:dyDescent="0.25">
      <c r="A24" s="108">
        <v>2</v>
      </c>
      <c r="B24" s="35" t="s">
        <v>226</v>
      </c>
      <c r="C24" s="36">
        <v>22</v>
      </c>
      <c r="D24" s="36" t="s">
        <v>351</v>
      </c>
      <c r="E24" s="36">
        <v>4.2</v>
      </c>
      <c r="F24" s="36"/>
      <c r="G24" s="36">
        <v>1.5</v>
      </c>
      <c r="H24" s="36"/>
      <c r="I24" s="36">
        <v>78</v>
      </c>
      <c r="J24" s="36">
        <v>40</v>
      </c>
      <c r="K24" s="36"/>
      <c r="L24" s="36"/>
      <c r="M24" s="36"/>
      <c r="N24" s="36"/>
      <c r="O24" s="36"/>
      <c r="P24" s="36"/>
      <c r="Q24" s="36"/>
      <c r="R24" s="36"/>
      <c r="S24" s="36"/>
      <c r="T24" s="36"/>
      <c r="U24" s="36"/>
      <c r="V24" s="36">
        <f t="shared" si="0"/>
        <v>0</v>
      </c>
      <c r="W24" s="36"/>
      <c r="X24" s="36"/>
      <c r="Y24" s="36"/>
      <c r="Z24" s="36"/>
      <c r="AA24" s="36"/>
      <c r="AB24" s="36"/>
      <c r="AC24" s="36"/>
      <c r="AD24" s="36"/>
      <c r="AE24" s="36"/>
    </row>
    <row r="25" spans="1:31" x14ac:dyDescent="0.25">
      <c r="A25" s="108">
        <v>2</v>
      </c>
      <c r="B25" s="35" t="s">
        <v>226</v>
      </c>
      <c r="C25" s="36">
        <v>23</v>
      </c>
      <c r="D25" s="36" t="s">
        <v>352</v>
      </c>
      <c r="E25" s="36">
        <v>3</v>
      </c>
      <c r="F25" s="36">
        <v>1.5</v>
      </c>
      <c r="G25" s="36"/>
      <c r="H25" s="36"/>
      <c r="I25" s="36">
        <v>1700</v>
      </c>
      <c r="J25" s="36">
        <v>75</v>
      </c>
      <c r="K25" s="36">
        <v>2</v>
      </c>
      <c r="L25" s="36">
        <v>3</v>
      </c>
      <c r="M25" s="36">
        <v>3</v>
      </c>
      <c r="N25" s="36"/>
      <c r="O25" s="36"/>
      <c r="P25" s="36"/>
      <c r="Q25" s="36"/>
      <c r="R25" s="36"/>
      <c r="S25" s="36"/>
      <c r="T25" s="36"/>
      <c r="U25" s="36"/>
      <c r="V25" s="36">
        <f t="shared" si="0"/>
        <v>0</v>
      </c>
      <c r="W25" s="36"/>
      <c r="X25" s="36"/>
      <c r="Y25" s="36"/>
      <c r="Z25" s="36"/>
      <c r="AA25" s="36"/>
      <c r="AB25" s="36"/>
      <c r="AC25" s="36"/>
      <c r="AD25" s="36"/>
      <c r="AE25" s="36"/>
    </row>
    <row r="26" spans="1:31" x14ac:dyDescent="0.25">
      <c r="A26" s="108">
        <v>2</v>
      </c>
      <c r="B26" s="35" t="s">
        <v>226</v>
      </c>
      <c r="C26" s="36">
        <v>24</v>
      </c>
      <c r="D26" s="36" t="s">
        <v>353</v>
      </c>
      <c r="E26" s="36">
        <v>2.5</v>
      </c>
      <c r="F26" s="36">
        <v>1.5</v>
      </c>
      <c r="G26" s="36"/>
      <c r="H26" s="36">
        <v>58</v>
      </c>
      <c r="I26" s="36">
        <v>135</v>
      </c>
      <c r="J26" s="36">
        <v>65</v>
      </c>
      <c r="K26" s="36">
        <v>1</v>
      </c>
      <c r="L26" s="36"/>
      <c r="M26" s="36"/>
      <c r="N26" s="36">
        <v>75</v>
      </c>
      <c r="O26" s="36">
        <v>6.42</v>
      </c>
      <c r="P26" s="36">
        <v>100</v>
      </c>
      <c r="Q26" s="36">
        <v>6.42</v>
      </c>
      <c r="R26" s="36">
        <v>5.25</v>
      </c>
      <c r="S26" s="36">
        <v>5.17</v>
      </c>
      <c r="T26" s="36"/>
      <c r="U26" s="36"/>
      <c r="V26" s="36">
        <f t="shared" si="0"/>
        <v>0</v>
      </c>
      <c r="W26" s="36" t="s">
        <v>223</v>
      </c>
      <c r="X26" s="36" t="s">
        <v>215</v>
      </c>
      <c r="Y26" s="36" t="s">
        <v>216</v>
      </c>
      <c r="Z26" s="36">
        <v>10</v>
      </c>
      <c r="AA26" s="36">
        <v>35</v>
      </c>
      <c r="AB26" s="36">
        <v>40</v>
      </c>
      <c r="AC26" s="36">
        <v>15</v>
      </c>
      <c r="AD26" s="36"/>
      <c r="AE26" s="36"/>
    </row>
    <row r="27" spans="1:31" x14ac:dyDescent="0.25">
      <c r="A27" s="108">
        <v>2</v>
      </c>
      <c r="B27" s="35" t="s">
        <v>226</v>
      </c>
      <c r="C27" s="36">
        <v>25</v>
      </c>
      <c r="D27" s="36" t="s">
        <v>354</v>
      </c>
      <c r="E27" s="36">
        <v>2.1</v>
      </c>
      <c r="F27" s="36">
        <v>1.2</v>
      </c>
      <c r="G27" s="36"/>
      <c r="H27" s="36"/>
      <c r="I27" s="36">
        <v>96</v>
      </c>
      <c r="J27" s="36">
        <v>75</v>
      </c>
      <c r="K27" s="36"/>
      <c r="L27" s="36"/>
      <c r="M27" s="36"/>
      <c r="N27" s="36"/>
      <c r="O27" s="36"/>
      <c r="P27" s="36"/>
      <c r="Q27" s="36"/>
      <c r="R27" s="36"/>
      <c r="S27" s="36"/>
      <c r="T27" s="36"/>
      <c r="U27" s="36"/>
      <c r="V27" s="36">
        <f t="shared" si="0"/>
        <v>0</v>
      </c>
      <c r="W27" s="36"/>
      <c r="X27" s="36"/>
      <c r="Y27" s="36"/>
      <c r="Z27" s="36"/>
      <c r="AA27" s="36"/>
      <c r="AB27" s="36"/>
      <c r="AC27" s="36"/>
      <c r="AD27" s="36"/>
      <c r="AE27" s="36"/>
    </row>
    <row r="28" spans="1:31" x14ac:dyDescent="0.25">
      <c r="A28" s="108">
        <v>2</v>
      </c>
      <c r="B28" s="35" t="s">
        <v>226</v>
      </c>
      <c r="C28" s="36">
        <v>26</v>
      </c>
      <c r="D28" s="36" t="s">
        <v>355</v>
      </c>
      <c r="E28" s="36">
        <v>3</v>
      </c>
      <c r="F28" s="36">
        <v>1.8</v>
      </c>
      <c r="G28" s="36"/>
      <c r="H28" s="36"/>
      <c r="I28" s="36">
        <v>305</v>
      </c>
      <c r="J28" s="36">
        <v>55</v>
      </c>
      <c r="K28" s="36"/>
      <c r="L28" s="36"/>
      <c r="M28" s="36">
        <v>2</v>
      </c>
      <c r="N28" s="36"/>
      <c r="O28" s="36"/>
      <c r="P28" s="36"/>
      <c r="Q28" s="36"/>
      <c r="R28" s="36"/>
      <c r="S28" s="36"/>
      <c r="T28" s="36"/>
      <c r="U28" s="36"/>
      <c r="V28" s="36">
        <f t="shared" si="0"/>
        <v>0</v>
      </c>
      <c r="W28" s="36"/>
      <c r="X28" s="36"/>
      <c r="Y28" s="36"/>
      <c r="Z28" s="36"/>
      <c r="AA28" s="36"/>
      <c r="AB28" s="36"/>
      <c r="AC28" s="36"/>
      <c r="AD28" s="36"/>
      <c r="AE28" s="36"/>
    </row>
    <row r="29" spans="1:31" x14ac:dyDescent="0.25">
      <c r="A29" s="108">
        <v>2</v>
      </c>
      <c r="B29" s="35" t="s">
        <v>226</v>
      </c>
      <c r="C29" s="36">
        <v>27</v>
      </c>
      <c r="D29" s="36" t="s">
        <v>356</v>
      </c>
      <c r="E29" s="36">
        <v>2</v>
      </c>
      <c r="F29" s="36">
        <v>1</v>
      </c>
      <c r="G29" s="36"/>
      <c r="H29" s="36"/>
      <c r="I29" s="36">
        <v>136</v>
      </c>
      <c r="J29" s="36">
        <v>65</v>
      </c>
      <c r="K29" s="36"/>
      <c r="L29" s="36"/>
      <c r="M29" s="36">
        <v>1</v>
      </c>
      <c r="N29" s="36"/>
      <c r="O29" s="36"/>
      <c r="P29" s="36"/>
      <c r="Q29" s="36"/>
      <c r="R29" s="36"/>
      <c r="S29" s="36"/>
      <c r="T29" s="36"/>
      <c r="U29" s="36"/>
      <c r="V29" s="36">
        <f t="shared" si="0"/>
        <v>0</v>
      </c>
      <c r="W29" s="36"/>
      <c r="X29" s="36"/>
      <c r="Y29" s="36"/>
      <c r="Z29" s="36"/>
      <c r="AA29" s="36"/>
      <c r="AB29" s="36"/>
      <c r="AC29" s="36"/>
      <c r="AD29" s="36"/>
      <c r="AE29" s="36"/>
    </row>
    <row r="30" spans="1:31" x14ac:dyDescent="0.25">
      <c r="A30" s="108">
        <v>2</v>
      </c>
      <c r="B30" s="35" t="s">
        <v>226</v>
      </c>
      <c r="C30" s="36">
        <v>28</v>
      </c>
      <c r="D30" s="36" t="s">
        <v>357</v>
      </c>
      <c r="E30" s="36">
        <v>2.6</v>
      </c>
      <c r="F30" s="36">
        <v>2</v>
      </c>
      <c r="G30" s="36"/>
      <c r="H30" s="36"/>
      <c r="I30" s="36">
        <v>112</v>
      </c>
      <c r="J30" s="36">
        <v>55</v>
      </c>
      <c r="K30" s="36"/>
      <c r="L30" s="36"/>
      <c r="M30" s="36">
        <v>2</v>
      </c>
      <c r="N30" s="36"/>
      <c r="O30" s="36"/>
      <c r="P30" s="36"/>
      <c r="Q30" s="36"/>
      <c r="R30" s="36"/>
      <c r="S30" s="36"/>
      <c r="T30" s="36"/>
      <c r="U30" s="36"/>
      <c r="V30" s="36">
        <f t="shared" si="0"/>
        <v>0</v>
      </c>
      <c r="W30" s="36"/>
      <c r="X30" s="36"/>
      <c r="Y30" s="36"/>
      <c r="Z30" s="36"/>
      <c r="AA30" s="36"/>
      <c r="AB30" s="36"/>
      <c r="AC30" s="36"/>
      <c r="AD30" s="36"/>
      <c r="AE30" s="36"/>
    </row>
    <row r="31" spans="1:31" x14ac:dyDescent="0.25">
      <c r="A31" s="108">
        <v>2</v>
      </c>
      <c r="B31" s="35" t="s">
        <v>226</v>
      </c>
      <c r="C31" s="36">
        <v>29</v>
      </c>
      <c r="D31" s="36" t="s">
        <v>358</v>
      </c>
      <c r="E31" s="36">
        <v>3.5</v>
      </c>
      <c r="F31" s="36">
        <v>1.8</v>
      </c>
      <c r="G31" s="36"/>
      <c r="H31" s="36">
        <v>65</v>
      </c>
      <c r="I31" s="36">
        <v>415</v>
      </c>
      <c r="J31" s="36">
        <v>70</v>
      </c>
      <c r="K31" s="36"/>
      <c r="L31" s="36"/>
      <c r="M31" s="36">
        <v>3</v>
      </c>
      <c r="N31" s="36">
        <v>107</v>
      </c>
      <c r="O31" s="36">
        <v>5.5</v>
      </c>
      <c r="P31" s="36">
        <v>135</v>
      </c>
      <c r="Q31" s="36">
        <v>5.75</v>
      </c>
      <c r="R31" s="36">
        <v>4.5</v>
      </c>
      <c r="S31" s="36">
        <v>3</v>
      </c>
      <c r="T31" s="36">
        <v>75</v>
      </c>
      <c r="U31" s="36"/>
      <c r="V31" s="36">
        <f t="shared" si="0"/>
        <v>75</v>
      </c>
      <c r="W31" s="36" t="s">
        <v>223</v>
      </c>
      <c r="X31" s="36" t="s">
        <v>215</v>
      </c>
      <c r="Y31" s="36" t="s">
        <v>228</v>
      </c>
      <c r="Z31" s="36">
        <v>5</v>
      </c>
      <c r="AA31" s="36">
        <v>20</v>
      </c>
      <c r="AB31" s="36">
        <v>50</v>
      </c>
      <c r="AC31" s="36">
        <v>25</v>
      </c>
      <c r="AD31" s="36"/>
      <c r="AE31" s="36"/>
    </row>
    <row r="32" spans="1:31" x14ac:dyDescent="0.25">
      <c r="A32" s="108">
        <v>2</v>
      </c>
      <c r="B32" s="35" t="s">
        <v>226</v>
      </c>
      <c r="C32" s="36">
        <v>30</v>
      </c>
      <c r="D32" s="36" t="s">
        <v>359</v>
      </c>
      <c r="E32" s="36">
        <v>3</v>
      </c>
      <c r="F32" s="36">
        <v>1.8</v>
      </c>
      <c r="G32" s="36"/>
      <c r="H32" s="36"/>
      <c r="I32" s="36">
        <v>144</v>
      </c>
      <c r="J32" s="36">
        <v>65</v>
      </c>
      <c r="K32" s="36">
        <v>1</v>
      </c>
      <c r="L32" s="36"/>
      <c r="M32" s="36"/>
      <c r="N32" s="36"/>
      <c r="O32" s="36"/>
      <c r="P32" s="36"/>
      <c r="Q32" s="36"/>
      <c r="R32" s="36"/>
      <c r="S32" s="36"/>
      <c r="T32" s="36"/>
      <c r="U32" s="36"/>
      <c r="V32" s="36">
        <f t="shared" si="0"/>
        <v>0</v>
      </c>
      <c r="W32" s="36"/>
      <c r="X32" s="36"/>
      <c r="Y32" s="36"/>
      <c r="Z32" s="36"/>
      <c r="AA32" s="36"/>
      <c r="AB32" s="36"/>
      <c r="AC32" s="36"/>
      <c r="AD32" s="36"/>
      <c r="AE32" s="36"/>
    </row>
    <row r="33" spans="1:31" x14ac:dyDescent="0.25">
      <c r="A33" s="108">
        <v>2</v>
      </c>
      <c r="B33" s="35" t="s">
        <v>226</v>
      </c>
      <c r="C33" s="36">
        <v>31</v>
      </c>
      <c r="D33" s="36" t="s">
        <v>360</v>
      </c>
      <c r="E33" s="36">
        <v>1.7</v>
      </c>
      <c r="F33" s="36">
        <v>1</v>
      </c>
      <c r="G33" s="36"/>
      <c r="H33" s="36"/>
      <c r="I33" s="36">
        <v>90</v>
      </c>
      <c r="J33" s="36">
        <v>70</v>
      </c>
      <c r="K33" s="36"/>
      <c r="L33" s="36"/>
      <c r="M33" s="36"/>
      <c r="N33" s="36"/>
      <c r="O33" s="36"/>
      <c r="P33" s="36"/>
      <c r="Q33" s="36"/>
      <c r="R33" s="36"/>
      <c r="S33" s="36"/>
      <c r="T33" s="36"/>
      <c r="U33" s="36"/>
      <c r="V33" s="36">
        <f t="shared" si="0"/>
        <v>0</v>
      </c>
      <c r="W33" s="36"/>
      <c r="X33" s="36"/>
      <c r="Y33" s="36"/>
      <c r="Z33" s="36"/>
      <c r="AA33" s="36"/>
      <c r="AB33" s="36"/>
      <c r="AC33" s="36"/>
      <c r="AD33" s="36"/>
      <c r="AE33" s="36"/>
    </row>
    <row r="34" spans="1:31" x14ac:dyDescent="0.25">
      <c r="A34" s="108">
        <v>2</v>
      </c>
      <c r="B34" s="35" t="s">
        <v>226</v>
      </c>
      <c r="C34" s="36">
        <v>32</v>
      </c>
      <c r="D34" s="36" t="s">
        <v>229</v>
      </c>
      <c r="E34" s="36">
        <v>1</v>
      </c>
      <c r="F34" s="36"/>
      <c r="G34" s="36"/>
      <c r="H34" s="36"/>
      <c r="I34" s="36"/>
      <c r="J34" s="36">
        <v>12</v>
      </c>
      <c r="K34" s="36"/>
      <c r="L34" s="36"/>
      <c r="M34" s="36"/>
      <c r="N34" s="36"/>
      <c r="O34" s="36"/>
      <c r="P34" s="36"/>
      <c r="Q34" s="36"/>
      <c r="R34" s="36"/>
      <c r="S34" s="36"/>
      <c r="T34" s="36"/>
      <c r="U34" s="36"/>
      <c r="V34" s="36">
        <f t="shared" si="0"/>
        <v>0</v>
      </c>
      <c r="W34" s="36"/>
      <c r="X34" s="36"/>
      <c r="Y34" s="36"/>
      <c r="Z34" s="36"/>
      <c r="AA34" s="36"/>
      <c r="AB34" s="36"/>
      <c r="AC34" s="36"/>
      <c r="AD34" s="36"/>
      <c r="AE34" s="36" t="s">
        <v>230</v>
      </c>
    </row>
    <row r="35" spans="1:31" x14ac:dyDescent="0.25">
      <c r="A35" s="108">
        <v>3</v>
      </c>
      <c r="B35" s="35" t="s">
        <v>231</v>
      </c>
      <c r="C35" s="36">
        <v>33</v>
      </c>
      <c r="D35" s="36" t="s">
        <v>361</v>
      </c>
      <c r="E35" s="36">
        <v>2.4</v>
      </c>
      <c r="F35" s="36">
        <v>1.5</v>
      </c>
      <c r="G35" s="36"/>
      <c r="H35" s="36"/>
      <c r="I35" s="36">
        <v>1300</v>
      </c>
      <c r="J35" s="36">
        <v>80</v>
      </c>
      <c r="K35" s="36">
        <v>2</v>
      </c>
      <c r="L35" s="36">
        <v>3</v>
      </c>
      <c r="M35" s="36">
        <v>7</v>
      </c>
      <c r="N35" s="36"/>
      <c r="O35" s="36"/>
      <c r="P35" s="36"/>
      <c r="Q35" s="36"/>
      <c r="R35" s="36"/>
      <c r="S35" s="36"/>
      <c r="T35" s="36"/>
      <c r="U35" s="36"/>
      <c r="V35" s="36">
        <f t="shared" si="0"/>
        <v>0</v>
      </c>
      <c r="W35" s="36"/>
      <c r="X35" s="36"/>
      <c r="Y35" s="36"/>
      <c r="Z35" s="36"/>
      <c r="AA35" s="36"/>
      <c r="AB35" s="36"/>
      <c r="AC35" s="36"/>
      <c r="AD35" s="36"/>
      <c r="AE35" s="36"/>
    </row>
    <row r="36" spans="1:31" x14ac:dyDescent="0.25">
      <c r="A36" s="108">
        <v>3</v>
      </c>
      <c r="B36" s="35" t="s">
        <v>231</v>
      </c>
      <c r="C36" s="36">
        <v>34</v>
      </c>
      <c r="D36" s="36" t="s">
        <v>362</v>
      </c>
      <c r="E36" s="36">
        <v>4</v>
      </c>
      <c r="F36" s="36"/>
      <c r="G36" s="36">
        <v>1.4</v>
      </c>
      <c r="H36" s="36"/>
      <c r="I36" s="36">
        <v>195</v>
      </c>
      <c r="J36" s="36">
        <v>55</v>
      </c>
      <c r="K36" s="36">
        <v>2</v>
      </c>
      <c r="L36" s="36">
        <v>1</v>
      </c>
      <c r="M36" s="36">
        <v>4</v>
      </c>
      <c r="N36" s="36"/>
      <c r="O36" s="36"/>
      <c r="P36" s="36"/>
      <c r="Q36" s="36"/>
      <c r="R36" s="36"/>
      <c r="S36" s="36"/>
      <c r="T36" s="36"/>
      <c r="U36" s="36"/>
      <c r="V36" s="36">
        <f t="shared" si="0"/>
        <v>0</v>
      </c>
      <c r="W36" s="36"/>
      <c r="X36" s="36"/>
      <c r="Y36" s="36"/>
      <c r="Z36" s="36"/>
      <c r="AA36" s="36"/>
      <c r="AB36" s="36"/>
      <c r="AC36" s="36"/>
      <c r="AD36" s="36"/>
      <c r="AE36" s="36"/>
    </row>
    <row r="37" spans="1:31" x14ac:dyDescent="0.25">
      <c r="A37" s="108">
        <v>3</v>
      </c>
      <c r="B37" s="35" t="s">
        <v>231</v>
      </c>
      <c r="C37" s="36">
        <v>35</v>
      </c>
      <c r="D37" s="36" t="s">
        <v>363</v>
      </c>
      <c r="E37" s="36">
        <v>2.1</v>
      </c>
      <c r="F37" s="36">
        <v>1.5</v>
      </c>
      <c r="G37" s="36"/>
      <c r="H37" s="36"/>
      <c r="I37" s="36">
        <v>300</v>
      </c>
      <c r="J37" s="36">
        <v>62</v>
      </c>
      <c r="K37" s="36"/>
      <c r="L37" s="36">
        <v>1</v>
      </c>
      <c r="M37" s="36"/>
      <c r="N37" s="36"/>
      <c r="O37" s="36"/>
      <c r="P37" s="36"/>
      <c r="Q37" s="36"/>
      <c r="R37" s="36"/>
      <c r="S37" s="36"/>
      <c r="T37" s="36"/>
      <c r="U37" s="36"/>
      <c r="V37" s="36">
        <f t="shared" si="0"/>
        <v>0</v>
      </c>
      <c r="W37" s="36"/>
      <c r="X37" s="36"/>
      <c r="Y37" s="36"/>
      <c r="Z37" s="36"/>
      <c r="AA37" s="36"/>
      <c r="AB37" s="36"/>
      <c r="AC37" s="36"/>
      <c r="AD37" s="36"/>
      <c r="AE37" s="36"/>
    </row>
    <row r="38" spans="1:31" x14ac:dyDescent="0.25">
      <c r="A38" s="108">
        <v>3</v>
      </c>
      <c r="B38" s="35" t="s">
        <v>231</v>
      </c>
      <c r="C38" s="36">
        <v>36</v>
      </c>
      <c r="D38" s="36" t="s">
        <v>364</v>
      </c>
      <c r="E38" s="36">
        <v>3.5</v>
      </c>
      <c r="F38" s="36"/>
      <c r="G38" s="36">
        <v>1.3</v>
      </c>
      <c r="H38" s="36"/>
      <c r="I38" s="36">
        <v>100</v>
      </c>
      <c r="J38" s="36">
        <v>65</v>
      </c>
      <c r="K38" s="36"/>
      <c r="L38" s="36"/>
      <c r="M38" s="36">
        <v>1</v>
      </c>
      <c r="N38" s="36"/>
      <c r="O38" s="36"/>
      <c r="P38" s="36"/>
      <c r="Q38" s="36"/>
      <c r="R38" s="36"/>
      <c r="S38" s="36"/>
      <c r="T38" s="36"/>
      <c r="U38" s="36"/>
      <c r="V38" s="36">
        <f t="shared" si="0"/>
        <v>0</v>
      </c>
      <c r="W38" s="36"/>
      <c r="X38" s="36"/>
      <c r="Y38" s="36"/>
      <c r="Z38" s="36"/>
      <c r="AA38" s="36"/>
      <c r="AB38" s="36"/>
      <c r="AC38" s="36"/>
      <c r="AD38" s="36"/>
      <c r="AE38" s="36"/>
    </row>
    <row r="39" spans="1:31" x14ac:dyDescent="0.25">
      <c r="A39" s="108">
        <v>3</v>
      </c>
      <c r="B39" s="35" t="s">
        <v>231</v>
      </c>
      <c r="C39" s="36">
        <v>37</v>
      </c>
      <c r="D39" s="36" t="s">
        <v>365</v>
      </c>
      <c r="E39" s="36">
        <v>2.4</v>
      </c>
      <c r="F39" s="36">
        <v>1.5</v>
      </c>
      <c r="G39" s="36"/>
      <c r="H39" s="36">
        <v>55</v>
      </c>
      <c r="I39" s="36">
        <v>742</v>
      </c>
      <c r="J39" s="36">
        <v>49</v>
      </c>
      <c r="K39" s="36">
        <v>2</v>
      </c>
      <c r="L39" s="36">
        <v>1</v>
      </c>
      <c r="M39" s="36">
        <v>6</v>
      </c>
      <c r="N39" s="36">
        <v>106</v>
      </c>
      <c r="O39" s="36">
        <v>4.67</v>
      </c>
      <c r="P39" s="36">
        <v>300</v>
      </c>
      <c r="Q39" s="36">
        <v>4.5</v>
      </c>
      <c r="R39" s="36">
        <v>3.67</v>
      </c>
      <c r="S39" s="36">
        <v>3.08</v>
      </c>
      <c r="T39" s="36"/>
      <c r="U39" s="36"/>
      <c r="V39" s="36">
        <f t="shared" si="0"/>
        <v>0</v>
      </c>
      <c r="W39" s="36" t="s">
        <v>223</v>
      </c>
      <c r="X39" s="36" t="s">
        <v>204</v>
      </c>
      <c r="Y39" s="36" t="s">
        <v>228</v>
      </c>
      <c r="Z39" s="36">
        <v>5</v>
      </c>
      <c r="AA39" s="36">
        <v>20</v>
      </c>
      <c r="AB39" s="36">
        <v>70</v>
      </c>
      <c r="AC39" s="36">
        <v>5</v>
      </c>
      <c r="AD39" s="36"/>
      <c r="AE39" s="36"/>
    </row>
    <row r="40" spans="1:31" x14ac:dyDescent="0.25">
      <c r="A40" s="108">
        <v>3</v>
      </c>
      <c r="B40" s="35" t="s">
        <v>231</v>
      </c>
      <c r="C40" s="36">
        <v>38</v>
      </c>
      <c r="D40" s="36" t="s">
        <v>366</v>
      </c>
      <c r="E40" s="36">
        <v>8</v>
      </c>
      <c r="F40" s="36"/>
      <c r="G40" s="36">
        <v>1</v>
      </c>
      <c r="H40" s="36">
        <v>60</v>
      </c>
      <c r="I40" s="36">
        <v>258</v>
      </c>
      <c r="J40" s="36">
        <v>61</v>
      </c>
      <c r="K40" s="36"/>
      <c r="L40" s="36"/>
      <c r="M40" s="36"/>
      <c r="N40" s="36"/>
      <c r="O40" s="36"/>
      <c r="P40" s="36"/>
      <c r="Q40" s="36"/>
      <c r="R40" s="36"/>
      <c r="S40" s="36"/>
      <c r="T40" s="36"/>
      <c r="U40" s="36"/>
      <c r="V40" s="36">
        <f t="shared" si="0"/>
        <v>0</v>
      </c>
      <c r="W40" s="36" t="s">
        <v>232</v>
      </c>
      <c r="X40" s="36" t="s">
        <v>215</v>
      </c>
      <c r="Y40" s="36" t="s">
        <v>228</v>
      </c>
      <c r="Z40" s="36"/>
      <c r="AA40" s="36">
        <v>5</v>
      </c>
      <c r="AB40" s="36">
        <v>85</v>
      </c>
      <c r="AC40" s="36"/>
      <c r="AD40" s="36">
        <v>10</v>
      </c>
      <c r="AE40" s="36"/>
    </row>
    <row r="41" spans="1:31" x14ac:dyDescent="0.25">
      <c r="A41" s="108">
        <v>3</v>
      </c>
      <c r="B41" s="35" t="s">
        <v>231</v>
      </c>
      <c r="C41" s="36">
        <v>39</v>
      </c>
      <c r="D41" s="36" t="s">
        <v>367</v>
      </c>
      <c r="E41" s="36">
        <v>2</v>
      </c>
      <c r="F41" s="36">
        <v>1</v>
      </c>
      <c r="G41" s="36"/>
      <c r="H41" s="36"/>
      <c r="I41" s="36">
        <v>200</v>
      </c>
      <c r="J41" s="36">
        <v>55</v>
      </c>
      <c r="K41" s="36"/>
      <c r="L41" s="36"/>
      <c r="M41" s="36"/>
      <c r="N41" s="36"/>
      <c r="O41" s="36"/>
      <c r="P41" s="36"/>
      <c r="Q41" s="36"/>
      <c r="R41" s="36"/>
      <c r="S41" s="36"/>
      <c r="T41" s="36"/>
      <c r="U41" s="36"/>
      <c r="V41" s="36">
        <f t="shared" si="0"/>
        <v>0</v>
      </c>
      <c r="W41" s="36"/>
      <c r="X41" s="36"/>
      <c r="Y41" s="36"/>
      <c r="Z41" s="36"/>
      <c r="AA41" s="36"/>
      <c r="AB41" s="36"/>
      <c r="AC41" s="36"/>
      <c r="AD41" s="36"/>
      <c r="AE41" s="36"/>
    </row>
    <row r="42" spans="1:31" x14ac:dyDescent="0.25">
      <c r="A42" s="108">
        <v>3</v>
      </c>
      <c r="B42" s="35" t="s">
        <v>231</v>
      </c>
      <c r="C42" s="36">
        <v>40</v>
      </c>
      <c r="D42" s="36" t="s">
        <v>233</v>
      </c>
      <c r="E42" s="36">
        <v>2</v>
      </c>
      <c r="F42" s="36"/>
      <c r="G42" s="36"/>
      <c r="H42" s="36"/>
      <c r="I42" s="36">
        <v>505</v>
      </c>
      <c r="J42" s="36">
        <v>12</v>
      </c>
      <c r="K42" s="36"/>
      <c r="L42" s="36">
        <v>1</v>
      </c>
      <c r="M42" s="36">
        <v>2</v>
      </c>
      <c r="N42" s="36"/>
      <c r="O42" s="36"/>
      <c r="P42" s="36"/>
      <c r="Q42" s="36"/>
      <c r="R42" s="36"/>
      <c r="S42" s="36"/>
      <c r="T42" s="36"/>
      <c r="U42" s="36"/>
      <c r="V42" s="36">
        <f t="shared" si="0"/>
        <v>0</v>
      </c>
      <c r="W42" s="36"/>
      <c r="X42" s="36"/>
      <c r="Y42" s="36"/>
      <c r="Z42" s="36"/>
      <c r="AA42" s="36"/>
      <c r="AB42" s="36"/>
      <c r="AC42" s="36"/>
      <c r="AD42" s="36"/>
      <c r="AE42" s="36"/>
    </row>
    <row r="43" spans="1:31" x14ac:dyDescent="0.25">
      <c r="A43" s="108">
        <v>3</v>
      </c>
      <c r="B43" s="35" t="s">
        <v>231</v>
      </c>
      <c r="C43" s="36"/>
      <c r="D43" s="36" t="s">
        <v>234</v>
      </c>
      <c r="E43" s="36"/>
      <c r="F43" s="36"/>
      <c r="G43" s="36"/>
      <c r="H43" s="36"/>
      <c r="I43" s="36"/>
      <c r="J43" s="36"/>
      <c r="K43" s="36">
        <v>1</v>
      </c>
      <c r="L43" s="36"/>
      <c r="M43" s="36">
        <v>9</v>
      </c>
      <c r="N43" s="36"/>
      <c r="O43" s="36"/>
      <c r="P43" s="36"/>
      <c r="Q43" s="36"/>
      <c r="R43" s="36"/>
      <c r="S43" s="36"/>
      <c r="T43" s="36"/>
      <c r="U43" s="36"/>
      <c r="V43" s="36"/>
      <c r="W43" s="36"/>
      <c r="X43" s="36"/>
      <c r="Y43" s="36"/>
      <c r="Z43" s="36"/>
      <c r="AA43" s="36"/>
      <c r="AB43" s="36"/>
      <c r="AC43" s="36"/>
      <c r="AD43" s="36"/>
      <c r="AE43" s="36" t="s">
        <v>235</v>
      </c>
    </row>
    <row r="44" spans="1:31" x14ac:dyDescent="0.25">
      <c r="A44" s="108">
        <v>3</v>
      </c>
      <c r="B44" s="35" t="s">
        <v>231</v>
      </c>
      <c r="C44" s="36">
        <v>41</v>
      </c>
      <c r="D44" s="36" t="s">
        <v>368</v>
      </c>
      <c r="E44" s="36">
        <v>4</v>
      </c>
      <c r="F44" s="36"/>
      <c r="G44" s="36">
        <v>1</v>
      </c>
      <c r="H44" s="36"/>
      <c r="I44" s="36">
        <v>156</v>
      </c>
      <c r="J44" s="36">
        <v>45</v>
      </c>
      <c r="K44" s="36"/>
      <c r="L44" s="36"/>
      <c r="M44" s="36"/>
      <c r="N44" s="36"/>
      <c r="O44" s="36"/>
      <c r="P44" s="36"/>
      <c r="Q44" s="36"/>
      <c r="R44" s="36"/>
      <c r="S44" s="36"/>
      <c r="T44" s="36"/>
      <c r="U44" s="36"/>
      <c r="V44" s="36">
        <f t="shared" ref="V44:V70" si="1">T44+U44</f>
        <v>0</v>
      </c>
      <c r="W44" s="36"/>
      <c r="X44" s="36"/>
      <c r="Y44" s="36"/>
      <c r="Z44" s="36"/>
      <c r="AA44" s="36"/>
      <c r="AB44" s="36"/>
      <c r="AC44" s="36"/>
      <c r="AD44" s="36"/>
      <c r="AE44" s="36"/>
    </row>
    <row r="45" spans="1:31" x14ac:dyDescent="0.25">
      <c r="A45" s="108">
        <v>3</v>
      </c>
      <c r="B45" s="35" t="s">
        <v>231</v>
      </c>
      <c r="C45" s="36">
        <v>42</v>
      </c>
      <c r="D45" s="36" t="s">
        <v>369</v>
      </c>
      <c r="E45" s="36">
        <v>2.2000000000000002</v>
      </c>
      <c r="F45" s="36">
        <v>1</v>
      </c>
      <c r="G45" s="36"/>
      <c r="H45" s="36"/>
      <c r="I45" s="36">
        <v>390</v>
      </c>
      <c r="J45" s="36">
        <v>70</v>
      </c>
      <c r="K45" s="36">
        <v>1</v>
      </c>
      <c r="L45" s="36"/>
      <c r="M45" s="36">
        <v>2</v>
      </c>
      <c r="N45" s="36"/>
      <c r="O45" s="36"/>
      <c r="P45" s="36"/>
      <c r="Q45" s="36"/>
      <c r="R45" s="36"/>
      <c r="S45" s="36"/>
      <c r="T45" s="36"/>
      <c r="U45" s="36"/>
      <c r="V45" s="36">
        <f t="shared" si="1"/>
        <v>0</v>
      </c>
      <c r="W45" s="36"/>
      <c r="X45" s="36"/>
      <c r="Y45" s="36"/>
      <c r="Z45" s="36"/>
      <c r="AA45" s="36"/>
      <c r="AB45" s="36"/>
      <c r="AC45" s="36"/>
      <c r="AD45" s="36"/>
      <c r="AE45" s="36"/>
    </row>
    <row r="46" spans="1:31" x14ac:dyDescent="0.25">
      <c r="A46" s="108">
        <v>3</v>
      </c>
      <c r="B46" s="35" t="s">
        <v>231</v>
      </c>
      <c r="C46" s="36">
        <v>43</v>
      </c>
      <c r="D46" s="36" t="s">
        <v>370</v>
      </c>
      <c r="E46" s="36">
        <v>2.7</v>
      </c>
      <c r="F46" s="36"/>
      <c r="G46" s="36">
        <v>0.7</v>
      </c>
      <c r="H46" s="36"/>
      <c r="I46" s="36">
        <v>270</v>
      </c>
      <c r="J46" s="36">
        <v>80</v>
      </c>
      <c r="K46" s="36"/>
      <c r="L46" s="36">
        <v>1</v>
      </c>
      <c r="M46" s="36"/>
      <c r="N46" s="36"/>
      <c r="O46" s="36"/>
      <c r="P46" s="36"/>
      <c r="Q46" s="36"/>
      <c r="R46" s="36"/>
      <c r="S46" s="36"/>
      <c r="T46" s="36"/>
      <c r="U46" s="36"/>
      <c r="V46" s="36">
        <f t="shared" si="1"/>
        <v>0</v>
      </c>
      <c r="W46" s="36"/>
      <c r="X46" s="36"/>
      <c r="Y46" s="36"/>
      <c r="Z46" s="36"/>
      <c r="AA46" s="36"/>
      <c r="AB46" s="36"/>
      <c r="AC46" s="36"/>
      <c r="AD46" s="36"/>
      <c r="AE46" s="36"/>
    </row>
    <row r="47" spans="1:31" x14ac:dyDescent="0.25">
      <c r="A47" s="108">
        <v>3</v>
      </c>
      <c r="B47" s="35" t="s">
        <v>231</v>
      </c>
      <c r="C47" s="36">
        <v>44</v>
      </c>
      <c r="D47" s="36" t="s">
        <v>371</v>
      </c>
      <c r="E47" s="36">
        <v>2.2000000000000002</v>
      </c>
      <c r="F47" s="36">
        <v>0.5</v>
      </c>
      <c r="G47" s="36"/>
      <c r="H47" s="36"/>
      <c r="I47" s="36">
        <v>1500</v>
      </c>
      <c r="J47" s="36">
        <v>90</v>
      </c>
      <c r="K47" s="36"/>
      <c r="L47" s="36"/>
      <c r="M47" s="36">
        <v>1</v>
      </c>
      <c r="N47" s="36"/>
      <c r="O47" s="36"/>
      <c r="P47" s="36"/>
      <c r="Q47" s="36"/>
      <c r="R47" s="36"/>
      <c r="S47" s="36"/>
      <c r="T47" s="36"/>
      <c r="U47" s="36"/>
      <c r="V47" s="36">
        <f t="shared" si="1"/>
        <v>0</v>
      </c>
      <c r="W47" s="36"/>
      <c r="X47" s="36"/>
      <c r="Y47" s="36"/>
      <c r="Z47" s="36"/>
      <c r="AA47" s="36"/>
      <c r="AB47" s="36"/>
      <c r="AC47" s="36"/>
      <c r="AD47" s="36"/>
      <c r="AE47" s="36"/>
    </row>
    <row r="48" spans="1:31" x14ac:dyDescent="0.25">
      <c r="A48" s="108">
        <v>3</v>
      </c>
      <c r="B48" s="35" t="s">
        <v>231</v>
      </c>
      <c r="C48" s="36">
        <v>45</v>
      </c>
      <c r="D48" s="36" t="s">
        <v>372</v>
      </c>
      <c r="E48" s="36">
        <v>1.8</v>
      </c>
      <c r="F48" s="36">
        <v>1.5</v>
      </c>
      <c r="G48" s="36"/>
      <c r="H48" s="36"/>
      <c r="I48" s="36">
        <v>315</v>
      </c>
      <c r="J48" s="36">
        <v>75</v>
      </c>
      <c r="K48" s="36"/>
      <c r="L48" s="36">
        <v>1</v>
      </c>
      <c r="M48" s="36"/>
      <c r="N48" s="36"/>
      <c r="O48" s="36"/>
      <c r="P48" s="36"/>
      <c r="Q48" s="36"/>
      <c r="R48" s="36"/>
      <c r="S48" s="36"/>
      <c r="T48" s="36"/>
      <c r="U48" s="36"/>
      <c r="V48" s="36">
        <f t="shared" si="1"/>
        <v>0</v>
      </c>
      <c r="W48" s="36"/>
      <c r="X48" s="36"/>
      <c r="Y48" s="36"/>
      <c r="Z48" s="36"/>
      <c r="AA48" s="36"/>
      <c r="AB48" s="36"/>
      <c r="AC48" s="36"/>
      <c r="AD48" s="36"/>
      <c r="AE48" s="36"/>
    </row>
    <row r="49" spans="1:31" x14ac:dyDescent="0.25">
      <c r="A49" s="108">
        <v>3</v>
      </c>
      <c r="B49" s="35" t="s">
        <v>231</v>
      </c>
      <c r="C49" s="36">
        <v>46</v>
      </c>
      <c r="D49" s="36" t="s">
        <v>373</v>
      </c>
      <c r="E49" s="36">
        <v>2</v>
      </c>
      <c r="F49" s="36">
        <v>1</v>
      </c>
      <c r="G49" s="36"/>
      <c r="H49" s="36">
        <v>70</v>
      </c>
      <c r="I49" s="36">
        <v>170</v>
      </c>
      <c r="J49" s="36">
        <v>70</v>
      </c>
      <c r="K49" s="36"/>
      <c r="L49" s="36"/>
      <c r="M49" s="36"/>
      <c r="N49" s="36">
        <v>180</v>
      </c>
      <c r="O49" s="36">
        <v>4.5</v>
      </c>
      <c r="P49" s="36">
        <v>210</v>
      </c>
      <c r="Q49" s="36">
        <v>4.17</v>
      </c>
      <c r="R49" s="36">
        <v>3.75</v>
      </c>
      <c r="S49" s="36">
        <v>3.92</v>
      </c>
      <c r="T49" s="36"/>
      <c r="U49" s="36"/>
      <c r="V49" s="36">
        <f t="shared" si="1"/>
        <v>0</v>
      </c>
      <c r="W49" s="36" t="s">
        <v>223</v>
      </c>
      <c r="X49" s="36" t="s">
        <v>215</v>
      </c>
      <c r="Y49" s="36" t="s">
        <v>210</v>
      </c>
      <c r="Z49" s="36">
        <v>5</v>
      </c>
      <c r="AA49" s="36">
        <v>20</v>
      </c>
      <c r="AB49" s="36">
        <v>75</v>
      </c>
      <c r="AC49" s="36"/>
      <c r="AD49" s="36"/>
      <c r="AE49" s="36"/>
    </row>
    <row r="50" spans="1:31" x14ac:dyDescent="0.25">
      <c r="A50" s="108">
        <v>3</v>
      </c>
      <c r="B50" s="35" t="s">
        <v>231</v>
      </c>
      <c r="C50" s="36">
        <v>47</v>
      </c>
      <c r="D50" s="36" t="s">
        <v>374</v>
      </c>
      <c r="E50" s="36">
        <v>2.2999999999999998</v>
      </c>
      <c r="F50" s="36">
        <v>1.5</v>
      </c>
      <c r="G50" s="36"/>
      <c r="H50" s="36"/>
      <c r="I50" s="36">
        <v>154</v>
      </c>
      <c r="J50" s="36">
        <v>75</v>
      </c>
      <c r="K50" s="36">
        <v>1</v>
      </c>
      <c r="L50" s="36"/>
      <c r="M50" s="36"/>
      <c r="N50" s="36"/>
      <c r="O50" s="36"/>
      <c r="P50" s="36"/>
      <c r="Q50" s="36"/>
      <c r="R50" s="36"/>
      <c r="S50" s="36"/>
      <c r="T50" s="36"/>
      <c r="U50" s="36"/>
      <c r="V50" s="36">
        <f t="shared" si="1"/>
        <v>0</v>
      </c>
      <c r="W50" s="36"/>
      <c r="X50" s="36"/>
      <c r="Y50" s="36"/>
      <c r="Z50" s="36"/>
      <c r="AA50" s="36"/>
      <c r="AB50" s="36"/>
      <c r="AC50" s="36"/>
      <c r="AD50" s="36"/>
      <c r="AE50" s="36"/>
    </row>
    <row r="51" spans="1:31" x14ac:dyDescent="0.25">
      <c r="A51" s="108">
        <v>3</v>
      </c>
      <c r="B51" s="35" t="s">
        <v>231</v>
      </c>
      <c r="C51" s="36">
        <v>48</v>
      </c>
      <c r="D51" s="36" t="s">
        <v>375</v>
      </c>
      <c r="E51" s="36">
        <v>2.2999999999999998</v>
      </c>
      <c r="F51" s="36">
        <v>1.5</v>
      </c>
      <c r="G51" s="36"/>
      <c r="H51" s="36"/>
      <c r="I51" s="36">
        <v>225</v>
      </c>
      <c r="J51" s="36">
        <v>70</v>
      </c>
      <c r="K51" s="36">
        <v>3</v>
      </c>
      <c r="L51" s="36">
        <v>4</v>
      </c>
      <c r="M51" s="36">
        <v>2</v>
      </c>
      <c r="N51" s="36"/>
      <c r="O51" s="36"/>
      <c r="P51" s="36"/>
      <c r="Q51" s="36"/>
      <c r="R51" s="36"/>
      <c r="S51" s="36"/>
      <c r="T51" s="36"/>
      <c r="U51" s="36"/>
      <c r="V51" s="36">
        <f t="shared" si="1"/>
        <v>0</v>
      </c>
      <c r="W51" s="36"/>
      <c r="X51" s="36"/>
      <c r="Y51" s="36"/>
      <c r="Z51" s="36"/>
      <c r="AA51" s="36"/>
      <c r="AB51" s="36"/>
      <c r="AC51" s="36"/>
      <c r="AD51" s="36"/>
      <c r="AE51" s="36"/>
    </row>
    <row r="52" spans="1:31" x14ac:dyDescent="0.25">
      <c r="A52" s="108">
        <v>3</v>
      </c>
      <c r="B52" s="35" t="s">
        <v>231</v>
      </c>
      <c r="C52" s="36">
        <v>49</v>
      </c>
      <c r="D52" s="36" t="s">
        <v>376</v>
      </c>
      <c r="E52" s="36">
        <v>2.6</v>
      </c>
      <c r="F52" s="36">
        <v>1.5</v>
      </c>
      <c r="G52" s="36"/>
      <c r="H52" s="36"/>
      <c r="I52" s="36">
        <v>333</v>
      </c>
      <c r="J52" s="36">
        <v>60</v>
      </c>
      <c r="K52" s="36"/>
      <c r="L52" s="36">
        <v>1</v>
      </c>
      <c r="M52" s="36">
        <v>1</v>
      </c>
      <c r="N52" s="36"/>
      <c r="O52" s="36"/>
      <c r="P52" s="36"/>
      <c r="Q52" s="36"/>
      <c r="R52" s="36"/>
      <c r="S52" s="36"/>
      <c r="T52" s="36"/>
      <c r="U52" s="36"/>
      <c r="V52" s="36">
        <f t="shared" si="1"/>
        <v>0</v>
      </c>
      <c r="W52" s="36"/>
      <c r="X52" s="36"/>
      <c r="Y52" s="36"/>
      <c r="Z52" s="36"/>
      <c r="AA52" s="36"/>
      <c r="AB52" s="36"/>
      <c r="AC52" s="36"/>
      <c r="AD52" s="36"/>
      <c r="AE52" s="36"/>
    </row>
    <row r="53" spans="1:31" x14ac:dyDescent="0.25">
      <c r="A53" s="108">
        <v>3</v>
      </c>
      <c r="B53" s="35" t="s">
        <v>231</v>
      </c>
      <c r="C53" s="36">
        <v>50</v>
      </c>
      <c r="D53" s="36" t="s">
        <v>377</v>
      </c>
      <c r="E53" s="36">
        <v>3</v>
      </c>
      <c r="F53" s="36">
        <v>1</v>
      </c>
      <c r="G53" s="36"/>
      <c r="H53" s="36"/>
      <c r="I53" s="36">
        <v>240</v>
      </c>
      <c r="J53" s="36">
        <v>80</v>
      </c>
      <c r="K53" s="36">
        <v>1</v>
      </c>
      <c r="L53" s="36">
        <v>1</v>
      </c>
      <c r="M53" s="36"/>
      <c r="N53" s="36"/>
      <c r="O53" s="36"/>
      <c r="P53" s="36"/>
      <c r="Q53" s="36"/>
      <c r="R53" s="36"/>
      <c r="S53" s="36"/>
      <c r="T53" s="36"/>
      <c r="U53" s="36"/>
      <c r="V53" s="36">
        <f t="shared" si="1"/>
        <v>0</v>
      </c>
      <c r="W53" s="36"/>
      <c r="X53" s="36"/>
      <c r="Y53" s="36"/>
      <c r="Z53" s="36"/>
      <c r="AA53" s="36"/>
      <c r="AB53" s="36"/>
      <c r="AC53" s="36"/>
      <c r="AD53" s="36"/>
      <c r="AE53" s="36"/>
    </row>
    <row r="54" spans="1:31" x14ac:dyDescent="0.25">
      <c r="A54" s="108">
        <v>3</v>
      </c>
      <c r="B54" s="35" t="s">
        <v>231</v>
      </c>
      <c r="C54" s="36">
        <v>51</v>
      </c>
      <c r="D54" s="36" t="s">
        <v>236</v>
      </c>
      <c r="E54" s="36">
        <v>3.5</v>
      </c>
      <c r="F54" s="36"/>
      <c r="G54" s="36">
        <v>1</v>
      </c>
      <c r="H54" s="36"/>
      <c r="I54" s="36">
        <v>140</v>
      </c>
      <c r="J54" s="36">
        <v>65</v>
      </c>
      <c r="K54" s="36"/>
      <c r="L54" s="36"/>
      <c r="M54" s="36"/>
      <c r="N54" s="36"/>
      <c r="O54" s="36"/>
      <c r="P54" s="36"/>
      <c r="Q54" s="36"/>
      <c r="R54" s="36"/>
      <c r="S54" s="36"/>
      <c r="T54" s="36"/>
      <c r="U54" s="36"/>
      <c r="V54" s="36">
        <f t="shared" si="1"/>
        <v>0</v>
      </c>
      <c r="W54" s="36"/>
      <c r="X54" s="36"/>
      <c r="Y54" s="36"/>
      <c r="Z54" s="36"/>
      <c r="AA54" s="36"/>
      <c r="AB54" s="36"/>
      <c r="AC54" s="36"/>
      <c r="AD54" s="36"/>
      <c r="AE54" s="36"/>
    </row>
    <row r="55" spans="1:31" x14ac:dyDescent="0.25">
      <c r="A55" s="108">
        <v>3</v>
      </c>
      <c r="B55" s="35" t="s">
        <v>231</v>
      </c>
      <c r="C55" s="36">
        <v>52</v>
      </c>
      <c r="D55" s="36" t="s">
        <v>378</v>
      </c>
      <c r="E55" s="36">
        <v>4.4000000000000004</v>
      </c>
      <c r="F55" s="36"/>
      <c r="G55" s="36">
        <v>1</v>
      </c>
      <c r="H55" s="36"/>
      <c r="I55" s="36">
        <v>170</v>
      </c>
      <c r="J55" s="36">
        <v>45</v>
      </c>
      <c r="K55" s="36"/>
      <c r="L55" s="36"/>
      <c r="M55" s="36"/>
      <c r="N55" s="36"/>
      <c r="O55" s="36"/>
      <c r="P55" s="36"/>
      <c r="Q55" s="36"/>
      <c r="R55" s="36"/>
      <c r="S55" s="36"/>
      <c r="T55" s="36"/>
      <c r="U55" s="36"/>
      <c r="V55" s="36">
        <f t="shared" si="1"/>
        <v>0</v>
      </c>
      <c r="W55" s="36"/>
      <c r="X55" s="36"/>
      <c r="Y55" s="36"/>
      <c r="Z55" s="36"/>
      <c r="AA55" s="36"/>
      <c r="AB55" s="36"/>
      <c r="AC55" s="36"/>
      <c r="AD55" s="36"/>
      <c r="AE55" s="36"/>
    </row>
    <row r="56" spans="1:31" x14ac:dyDescent="0.25">
      <c r="A56" s="108">
        <v>3</v>
      </c>
      <c r="B56" s="35" t="s">
        <v>231</v>
      </c>
      <c r="C56" s="36">
        <v>53</v>
      </c>
      <c r="D56" s="36" t="s">
        <v>379</v>
      </c>
      <c r="E56" s="36">
        <v>1.5</v>
      </c>
      <c r="F56" s="36">
        <v>1</v>
      </c>
      <c r="G56" s="36"/>
      <c r="H56" s="36">
        <v>56</v>
      </c>
      <c r="I56" s="36">
        <v>195</v>
      </c>
      <c r="J56" s="36">
        <v>50</v>
      </c>
      <c r="K56" s="36">
        <v>1</v>
      </c>
      <c r="L56" s="36"/>
      <c r="M56" s="36"/>
      <c r="N56" s="36">
        <v>64</v>
      </c>
      <c r="O56" s="36">
        <v>4</v>
      </c>
      <c r="P56" s="36">
        <v>340</v>
      </c>
      <c r="Q56" s="36">
        <v>3.5</v>
      </c>
      <c r="R56" s="36">
        <v>4</v>
      </c>
      <c r="S56" s="36">
        <v>3.67</v>
      </c>
      <c r="T56" s="36"/>
      <c r="U56" s="36"/>
      <c r="V56" s="36">
        <f t="shared" si="1"/>
        <v>0</v>
      </c>
      <c r="W56" s="36" t="s">
        <v>203</v>
      </c>
      <c r="X56" s="36" t="s">
        <v>204</v>
      </c>
      <c r="Y56" s="36" t="s">
        <v>228</v>
      </c>
      <c r="Z56" s="36">
        <v>5</v>
      </c>
      <c r="AA56" s="36">
        <v>15</v>
      </c>
      <c r="AB56" s="36">
        <v>70</v>
      </c>
      <c r="AC56" s="36">
        <v>10</v>
      </c>
      <c r="AD56" s="36"/>
      <c r="AE56" s="36"/>
    </row>
    <row r="57" spans="1:31" x14ac:dyDescent="0.25">
      <c r="A57" s="108">
        <v>3</v>
      </c>
      <c r="B57" s="35" t="s">
        <v>231</v>
      </c>
      <c r="C57" s="36">
        <v>54</v>
      </c>
      <c r="D57" s="36" t="s">
        <v>380</v>
      </c>
      <c r="E57" s="36">
        <v>3.1</v>
      </c>
      <c r="F57" s="36"/>
      <c r="G57" s="36">
        <v>0.9</v>
      </c>
      <c r="H57" s="36">
        <v>38</v>
      </c>
      <c r="I57" s="36">
        <v>95</v>
      </c>
      <c r="J57" s="36">
        <v>38</v>
      </c>
      <c r="K57" s="35"/>
      <c r="L57" s="35"/>
      <c r="M57" s="35"/>
      <c r="N57" s="36"/>
      <c r="O57" s="36"/>
      <c r="P57" s="36"/>
      <c r="Q57" s="36"/>
      <c r="R57" s="36"/>
      <c r="S57" s="36"/>
      <c r="T57" s="36"/>
      <c r="U57" s="36"/>
      <c r="V57" s="36">
        <f t="shared" si="1"/>
        <v>0</v>
      </c>
      <c r="W57" s="36" t="s">
        <v>203</v>
      </c>
      <c r="X57" s="36" t="s">
        <v>204</v>
      </c>
      <c r="Y57" s="36" t="s">
        <v>228</v>
      </c>
      <c r="Z57" s="36">
        <v>5</v>
      </c>
      <c r="AA57" s="36">
        <v>15</v>
      </c>
      <c r="AB57" s="36">
        <v>70</v>
      </c>
      <c r="AC57" s="36">
        <v>10</v>
      </c>
      <c r="AD57" s="36"/>
      <c r="AE57" s="36"/>
    </row>
    <row r="58" spans="1:31" x14ac:dyDescent="0.25">
      <c r="A58" s="108">
        <v>3</v>
      </c>
      <c r="B58" s="35" t="s">
        <v>231</v>
      </c>
      <c r="C58" s="36">
        <v>55</v>
      </c>
      <c r="D58" s="36" t="s">
        <v>381</v>
      </c>
      <c r="E58" s="36">
        <v>1.2</v>
      </c>
      <c r="F58" s="36">
        <v>0.5</v>
      </c>
      <c r="G58" s="36"/>
      <c r="H58" s="36"/>
      <c r="I58" s="36">
        <v>125</v>
      </c>
      <c r="J58" s="36">
        <v>70</v>
      </c>
      <c r="K58" s="36">
        <v>1</v>
      </c>
      <c r="L58" s="36"/>
      <c r="M58" s="36">
        <v>1</v>
      </c>
      <c r="N58" s="36"/>
      <c r="O58" s="36"/>
      <c r="P58" s="36"/>
      <c r="Q58" s="36"/>
      <c r="R58" s="36"/>
      <c r="S58" s="36"/>
      <c r="T58" s="36"/>
      <c r="U58" s="36"/>
      <c r="V58" s="36">
        <f t="shared" si="1"/>
        <v>0</v>
      </c>
      <c r="W58" s="36"/>
      <c r="X58" s="36"/>
      <c r="Y58" s="36"/>
      <c r="Z58" s="36"/>
      <c r="AA58" s="36"/>
      <c r="AB58" s="36"/>
      <c r="AC58" s="36"/>
      <c r="AD58" s="36"/>
      <c r="AE58" s="36"/>
    </row>
    <row r="59" spans="1:31" x14ac:dyDescent="0.25">
      <c r="A59" s="108">
        <v>3</v>
      </c>
      <c r="B59" s="35" t="s">
        <v>231</v>
      </c>
      <c r="C59" s="36">
        <v>56</v>
      </c>
      <c r="D59" s="36" t="s">
        <v>382</v>
      </c>
      <c r="E59" s="36">
        <v>1.6</v>
      </c>
      <c r="F59" s="36">
        <v>1</v>
      </c>
      <c r="G59" s="36"/>
      <c r="H59" s="36"/>
      <c r="I59" s="36">
        <v>356</v>
      </c>
      <c r="J59" s="36">
        <v>75</v>
      </c>
      <c r="K59" s="36"/>
      <c r="L59" s="36">
        <v>1</v>
      </c>
      <c r="M59" s="36">
        <v>1</v>
      </c>
      <c r="N59" s="36"/>
      <c r="O59" s="36"/>
      <c r="P59" s="36"/>
      <c r="Q59" s="36"/>
      <c r="R59" s="36"/>
      <c r="S59" s="36"/>
      <c r="T59" s="36"/>
      <c r="U59" s="36"/>
      <c r="V59" s="36">
        <f t="shared" si="1"/>
        <v>0</v>
      </c>
      <c r="W59" s="36"/>
      <c r="X59" s="36"/>
      <c r="Y59" s="36"/>
      <c r="Z59" s="36"/>
      <c r="AA59" s="36"/>
      <c r="AB59" s="36"/>
      <c r="AC59" s="36"/>
      <c r="AD59" s="36"/>
      <c r="AE59" s="36"/>
    </row>
    <row r="60" spans="1:31" x14ac:dyDescent="0.25">
      <c r="A60" s="108">
        <v>3</v>
      </c>
      <c r="B60" s="35" t="s">
        <v>231</v>
      </c>
      <c r="C60" s="36">
        <v>57</v>
      </c>
      <c r="D60" s="36" t="s">
        <v>383</v>
      </c>
      <c r="E60" s="36">
        <v>1.5</v>
      </c>
      <c r="F60" s="36">
        <v>1</v>
      </c>
      <c r="G60" s="36"/>
      <c r="H60" s="36"/>
      <c r="I60" s="36">
        <v>150</v>
      </c>
      <c r="J60" s="36">
        <v>70</v>
      </c>
      <c r="K60" s="36"/>
      <c r="L60" s="36"/>
      <c r="M60" s="36"/>
      <c r="N60" s="36"/>
      <c r="O60" s="36"/>
      <c r="P60" s="36"/>
      <c r="Q60" s="36"/>
      <c r="R60" s="36"/>
      <c r="S60" s="36"/>
      <c r="T60" s="36"/>
      <c r="U60" s="36"/>
      <c r="V60" s="36">
        <f t="shared" si="1"/>
        <v>0</v>
      </c>
      <c r="W60" s="36"/>
      <c r="X60" s="36"/>
      <c r="Y60" s="36"/>
      <c r="Z60" s="36"/>
      <c r="AA60" s="36"/>
      <c r="AB60" s="36"/>
      <c r="AC60" s="36"/>
      <c r="AD60" s="36"/>
      <c r="AE60" s="36"/>
    </row>
    <row r="61" spans="1:31" x14ac:dyDescent="0.25">
      <c r="A61" s="108">
        <v>3</v>
      </c>
      <c r="B61" s="35" t="s">
        <v>231</v>
      </c>
      <c r="C61" s="36">
        <v>58</v>
      </c>
      <c r="D61" s="36" t="s">
        <v>384</v>
      </c>
      <c r="E61" s="36">
        <v>3.3</v>
      </c>
      <c r="F61" s="36"/>
      <c r="G61" s="36">
        <v>1</v>
      </c>
      <c r="H61" s="36"/>
      <c r="I61" s="36">
        <v>247</v>
      </c>
      <c r="J61" s="36">
        <v>55</v>
      </c>
      <c r="K61" s="36"/>
      <c r="L61" s="36"/>
      <c r="M61" s="36"/>
      <c r="N61" s="36"/>
      <c r="O61" s="36"/>
      <c r="P61" s="36"/>
      <c r="Q61" s="36"/>
      <c r="R61" s="36"/>
      <c r="S61" s="36"/>
      <c r="T61" s="36"/>
      <c r="U61" s="36"/>
      <c r="V61" s="36">
        <f t="shared" si="1"/>
        <v>0</v>
      </c>
      <c r="W61" s="36"/>
      <c r="X61" s="36"/>
      <c r="Y61" s="36"/>
      <c r="Z61" s="36"/>
      <c r="AA61" s="36"/>
      <c r="AB61" s="36"/>
      <c r="AC61" s="36"/>
      <c r="AD61" s="36"/>
      <c r="AE61" s="36"/>
    </row>
    <row r="62" spans="1:31" x14ac:dyDescent="0.25">
      <c r="A62" s="108">
        <v>3</v>
      </c>
      <c r="B62" s="35" t="s">
        <v>231</v>
      </c>
      <c r="C62" s="36">
        <v>59</v>
      </c>
      <c r="D62" s="36" t="s">
        <v>385</v>
      </c>
      <c r="E62" s="36">
        <v>1.5</v>
      </c>
      <c r="F62" s="36">
        <v>0.5</v>
      </c>
      <c r="G62" s="36"/>
      <c r="H62" s="36"/>
      <c r="I62" s="36">
        <v>100</v>
      </c>
      <c r="J62" s="36">
        <v>70</v>
      </c>
      <c r="K62" s="36"/>
      <c r="L62" s="36"/>
      <c r="M62" s="36"/>
      <c r="N62" s="36"/>
      <c r="O62" s="36"/>
      <c r="P62" s="36"/>
      <c r="Q62" s="36"/>
      <c r="R62" s="36"/>
      <c r="S62" s="36"/>
      <c r="T62" s="36"/>
      <c r="U62" s="36"/>
      <c r="V62" s="36">
        <f t="shared" si="1"/>
        <v>0</v>
      </c>
      <c r="W62" s="36"/>
      <c r="X62" s="36"/>
      <c r="Y62" s="36"/>
      <c r="Z62" s="36"/>
      <c r="AA62" s="36"/>
      <c r="AB62" s="36"/>
      <c r="AC62" s="36"/>
      <c r="AD62" s="36"/>
      <c r="AE62" s="36"/>
    </row>
    <row r="63" spans="1:31" x14ac:dyDescent="0.25">
      <c r="A63" s="108">
        <v>3</v>
      </c>
      <c r="B63" s="35" t="s">
        <v>231</v>
      </c>
      <c r="C63" s="36">
        <v>60</v>
      </c>
      <c r="D63" s="36" t="s">
        <v>386</v>
      </c>
      <c r="E63" s="36">
        <v>3</v>
      </c>
      <c r="F63" s="36"/>
      <c r="G63" s="36">
        <v>1.5</v>
      </c>
      <c r="H63" s="36"/>
      <c r="I63" s="36">
        <v>265</v>
      </c>
      <c r="J63" s="36">
        <v>55</v>
      </c>
      <c r="K63" s="36">
        <v>1</v>
      </c>
      <c r="L63" s="36">
        <v>1</v>
      </c>
      <c r="M63" s="36">
        <v>4</v>
      </c>
      <c r="N63" s="36"/>
      <c r="O63" s="36"/>
      <c r="P63" s="36"/>
      <c r="Q63" s="36"/>
      <c r="R63" s="36"/>
      <c r="S63" s="36"/>
      <c r="T63" s="36"/>
      <c r="U63" s="36"/>
      <c r="V63" s="36">
        <f t="shared" si="1"/>
        <v>0</v>
      </c>
      <c r="W63" s="36"/>
      <c r="X63" s="36"/>
      <c r="Y63" s="36"/>
      <c r="Z63" s="36"/>
      <c r="AA63" s="36"/>
      <c r="AB63" s="36"/>
      <c r="AC63" s="36"/>
      <c r="AD63" s="36"/>
      <c r="AE63" s="36"/>
    </row>
    <row r="64" spans="1:31" x14ac:dyDescent="0.25">
      <c r="A64" s="108">
        <v>3</v>
      </c>
      <c r="B64" s="35" t="s">
        <v>231</v>
      </c>
      <c r="C64" s="36">
        <v>61</v>
      </c>
      <c r="D64" s="36" t="s">
        <v>387</v>
      </c>
      <c r="E64" s="36">
        <v>1.5</v>
      </c>
      <c r="F64" s="36">
        <v>1</v>
      </c>
      <c r="G64" s="36"/>
      <c r="H64" s="36">
        <v>69</v>
      </c>
      <c r="I64" s="36">
        <v>235</v>
      </c>
      <c r="J64" s="36">
        <v>65</v>
      </c>
      <c r="K64" s="36"/>
      <c r="L64" s="36"/>
      <c r="M64" s="36"/>
      <c r="N64" s="36">
        <v>100</v>
      </c>
      <c r="O64" s="36">
        <v>4.33</v>
      </c>
      <c r="P64" s="36">
        <v>375</v>
      </c>
      <c r="Q64" s="36">
        <v>3.33</v>
      </c>
      <c r="R64" s="36">
        <v>4.17</v>
      </c>
      <c r="S64" s="36">
        <v>4</v>
      </c>
      <c r="T64" s="36">
        <v>50</v>
      </c>
      <c r="U64" s="36"/>
      <c r="V64" s="36">
        <f t="shared" si="1"/>
        <v>50</v>
      </c>
      <c r="W64" s="36" t="s">
        <v>237</v>
      </c>
      <c r="X64" s="36" t="s">
        <v>215</v>
      </c>
      <c r="Y64" s="36" t="s">
        <v>228</v>
      </c>
      <c r="Z64" s="36">
        <v>5</v>
      </c>
      <c r="AA64" s="36">
        <v>15</v>
      </c>
      <c r="AB64" s="36">
        <v>65</v>
      </c>
      <c r="AC64" s="36">
        <v>15</v>
      </c>
      <c r="AD64" s="36"/>
      <c r="AE64" s="36"/>
    </row>
    <row r="65" spans="1:31" x14ac:dyDescent="0.25">
      <c r="A65" s="108">
        <v>3</v>
      </c>
      <c r="B65" s="35" t="s">
        <v>231</v>
      </c>
      <c r="C65" s="36">
        <v>62</v>
      </c>
      <c r="D65" s="36" t="s">
        <v>388</v>
      </c>
      <c r="E65" s="36">
        <v>2</v>
      </c>
      <c r="F65" s="36">
        <v>1.5</v>
      </c>
      <c r="G65" s="36"/>
      <c r="H65" s="36"/>
      <c r="I65" s="36">
        <v>170</v>
      </c>
      <c r="J65" s="36">
        <v>55</v>
      </c>
      <c r="K65" s="35">
        <v>1</v>
      </c>
      <c r="L65" s="36"/>
      <c r="M65" s="36">
        <v>3</v>
      </c>
      <c r="N65" s="36"/>
      <c r="O65" s="36"/>
      <c r="P65" s="36"/>
      <c r="Q65" s="36"/>
      <c r="R65" s="36"/>
      <c r="S65" s="36"/>
      <c r="T65" s="36"/>
      <c r="U65" s="36"/>
      <c r="V65" s="36">
        <f t="shared" si="1"/>
        <v>0</v>
      </c>
      <c r="W65" s="36"/>
      <c r="X65" s="36"/>
      <c r="Y65" s="36"/>
      <c r="Z65" s="36"/>
      <c r="AA65" s="36"/>
      <c r="AB65" s="36"/>
      <c r="AC65" s="36"/>
      <c r="AD65" s="36"/>
      <c r="AE65" s="36"/>
    </row>
    <row r="66" spans="1:31" x14ac:dyDescent="0.25">
      <c r="A66" s="108">
        <v>3</v>
      </c>
      <c r="B66" s="35" t="s">
        <v>231</v>
      </c>
      <c r="C66" s="36">
        <v>63</v>
      </c>
      <c r="D66" s="36" t="s">
        <v>389</v>
      </c>
      <c r="E66" s="36">
        <v>2.2000000000000002</v>
      </c>
      <c r="F66" s="36">
        <v>0.5</v>
      </c>
      <c r="G66" s="36"/>
      <c r="H66" s="36"/>
      <c r="I66" s="36">
        <v>975</v>
      </c>
      <c r="J66" s="36">
        <v>80</v>
      </c>
      <c r="K66" s="36"/>
      <c r="L66" s="36"/>
      <c r="M66" s="36">
        <v>8</v>
      </c>
      <c r="N66" s="36"/>
      <c r="O66" s="36"/>
      <c r="P66" s="36"/>
      <c r="Q66" s="36"/>
      <c r="R66" s="36"/>
      <c r="S66" s="36"/>
      <c r="T66" s="36"/>
      <c r="U66" s="36"/>
      <c r="V66" s="36">
        <f t="shared" si="1"/>
        <v>0</v>
      </c>
      <c r="W66" s="36"/>
      <c r="X66" s="36"/>
      <c r="Y66" s="36"/>
      <c r="Z66" s="36"/>
      <c r="AA66" s="36"/>
      <c r="AB66" s="36"/>
      <c r="AC66" s="36"/>
      <c r="AD66" s="36"/>
      <c r="AE66" s="36"/>
    </row>
    <row r="67" spans="1:31" x14ac:dyDescent="0.25">
      <c r="A67" s="108">
        <v>3</v>
      </c>
      <c r="B67" s="35" t="s">
        <v>231</v>
      </c>
      <c r="C67" s="36">
        <v>64</v>
      </c>
      <c r="D67" s="36" t="s">
        <v>390</v>
      </c>
      <c r="E67" s="36">
        <v>1.5</v>
      </c>
      <c r="F67" s="36">
        <v>0.5</v>
      </c>
      <c r="G67" s="36"/>
      <c r="H67" s="36"/>
      <c r="I67" s="36">
        <v>140</v>
      </c>
      <c r="J67" s="36">
        <v>80</v>
      </c>
      <c r="K67" s="36"/>
      <c r="L67" s="36"/>
      <c r="M67" s="36"/>
      <c r="N67" s="36"/>
      <c r="O67" s="36"/>
      <c r="P67" s="36"/>
      <c r="Q67" s="36"/>
      <c r="R67" s="36"/>
      <c r="S67" s="36"/>
      <c r="T67" s="36"/>
      <c r="U67" s="36"/>
      <c r="V67" s="36">
        <f t="shared" si="1"/>
        <v>0</v>
      </c>
      <c r="W67" s="36"/>
      <c r="X67" s="36"/>
      <c r="Y67" s="36"/>
      <c r="Z67" s="36"/>
      <c r="AA67" s="36"/>
      <c r="AB67" s="36"/>
      <c r="AC67" s="36"/>
      <c r="AD67" s="36"/>
      <c r="AE67" s="36"/>
    </row>
    <row r="68" spans="1:31" x14ac:dyDescent="0.25">
      <c r="A68" s="108">
        <v>3</v>
      </c>
      <c r="B68" s="35" t="s">
        <v>231</v>
      </c>
      <c r="C68" s="36">
        <v>65</v>
      </c>
      <c r="D68" s="36" t="s">
        <v>391</v>
      </c>
      <c r="E68" s="36">
        <v>1.5</v>
      </c>
      <c r="F68" s="36">
        <v>1</v>
      </c>
      <c r="G68" s="36"/>
      <c r="H68" s="36"/>
      <c r="I68" s="36">
        <v>475</v>
      </c>
      <c r="J68" s="36">
        <v>70</v>
      </c>
      <c r="K68" s="35"/>
      <c r="L68" s="35"/>
      <c r="M68" s="35">
        <v>2</v>
      </c>
      <c r="N68" s="36"/>
      <c r="O68" s="36"/>
      <c r="P68" s="36"/>
      <c r="Q68" s="36"/>
      <c r="R68" s="36"/>
      <c r="S68" s="36"/>
      <c r="T68" s="36"/>
      <c r="U68" s="36"/>
      <c r="V68" s="36">
        <f t="shared" si="1"/>
        <v>0</v>
      </c>
      <c r="W68" s="36"/>
      <c r="X68" s="36"/>
      <c r="Y68" s="36"/>
      <c r="Z68" s="36"/>
      <c r="AA68" s="36"/>
      <c r="AB68" s="36"/>
      <c r="AC68" s="36"/>
      <c r="AD68" s="36"/>
      <c r="AE68" s="36"/>
    </row>
    <row r="69" spans="1:31" x14ac:dyDescent="0.25">
      <c r="A69" s="108">
        <v>3</v>
      </c>
      <c r="B69" s="35" t="s">
        <v>231</v>
      </c>
      <c r="C69" s="36">
        <v>66</v>
      </c>
      <c r="D69" s="36" t="s">
        <v>392</v>
      </c>
      <c r="E69" s="36">
        <v>2.2000000000000002</v>
      </c>
      <c r="F69" s="36">
        <v>1.5</v>
      </c>
      <c r="G69" s="36"/>
      <c r="H69" s="36">
        <v>50</v>
      </c>
      <c r="I69" s="36">
        <v>350</v>
      </c>
      <c r="J69" s="36">
        <v>48</v>
      </c>
      <c r="K69" s="36"/>
      <c r="L69" s="36"/>
      <c r="M69" s="36"/>
      <c r="N69" s="36">
        <v>61</v>
      </c>
      <c r="O69" s="36">
        <v>4.17</v>
      </c>
      <c r="P69" s="36">
        <v>375</v>
      </c>
      <c r="Q69" s="36">
        <v>3.92</v>
      </c>
      <c r="R69" s="36">
        <v>3.75</v>
      </c>
      <c r="S69" s="36">
        <v>2.5</v>
      </c>
      <c r="T69" s="36"/>
      <c r="U69" s="36"/>
      <c r="V69" s="36">
        <f t="shared" si="1"/>
        <v>0</v>
      </c>
      <c r="W69" s="36" t="s">
        <v>238</v>
      </c>
      <c r="X69" s="36" t="s">
        <v>209</v>
      </c>
      <c r="Y69" s="36" t="s">
        <v>228</v>
      </c>
      <c r="Z69" s="36">
        <v>20</v>
      </c>
      <c r="AA69" s="36">
        <v>30</v>
      </c>
      <c r="AB69" s="36">
        <v>50</v>
      </c>
      <c r="AC69" s="36"/>
      <c r="AD69" s="36"/>
      <c r="AE69" s="36"/>
    </row>
    <row r="70" spans="1:31" x14ac:dyDescent="0.25">
      <c r="A70" s="108">
        <v>3</v>
      </c>
      <c r="B70" s="35" t="s">
        <v>231</v>
      </c>
      <c r="C70" s="36">
        <v>67</v>
      </c>
      <c r="D70" s="36" t="s">
        <v>393</v>
      </c>
      <c r="E70" s="36">
        <v>1.5</v>
      </c>
      <c r="F70" s="36">
        <v>0.7</v>
      </c>
      <c r="G70" s="36"/>
      <c r="H70" s="36"/>
      <c r="I70" s="36">
        <v>610</v>
      </c>
      <c r="J70" s="36">
        <v>65</v>
      </c>
      <c r="K70" s="36"/>
      <c r="L70" s="36"/>
      <c r="M70" s="36"/>
      <c r="N70" s="36"/>
      <c r="O70" s="36"/>
      <c r="P70" s="36"/>
      <c r="Q70" s="36"/>
      <c r="R70" s="36"/>
      <c r="S70" s="36"/>
      <c r="T70" s="36"/>
      <c r="U70" s="36"/>
      <c r="V70" s="36">
        <f t="shared" si="1"/>
        <v>0</v>
      </c>
      <c r="W70" s="36"/>
      <c r="X70" s="36"/>
      <c r="Y70" s="36"/>
      <c r="Z70" s="36"/>
      <c r="AA70" s="36"/>
      <c r="AB70" s="36"/>
      <c r="AC70" s="36"/>
      <c r="AD70" s="36"/>
      <c r="AE70" s="36"/>
    </row>
    <row r="71" spans="1:31" x14ac:dyDescent="0.25">
      <c r="A71" s="108">
        <v>3</v>
      </c>
      <c r="B71" s="35" t="s">
        <v>231</v>
      </c>
      <c r="C71" s="36"/>
      <c r="D71" s="36" t="s">
        <v>239</v>
      </c>
      <c r="E71" s="36"/>
      <c r="F71" s="36"/>
      <c r="G71" s="36"/>
      <c r="H71" s="36"/>
      <c r="I71" s="36"/>
      <c r="J71" s="36"/>
      <c r="K71" s="36"/>
      <c r="L71" s="36">
        <v>10</v>
      </c>
      <c r="M71" s="36">
        <v>25</v>
      </c>
      <c r="N71" s="36"/>
      <c r="O71" s="36"/>
      <c r="P71" s="36"/>
      <c r="Q71" s="36"/>
      <c r="R71" s="36"/>
      <c r="S71" s="36"/>
      <c r="T71" s="36"/>
      <c r="U71" s="36"/>
      <c r="V71" s="36"/>
      <c r="W71" s="36"/>
      <c r="X71" s="36"/>
      <c r="Y71" s="36"/>
      <c r="Z71" s="36"/>
      <c r="AA71" s="36"/>
      <c r="AB71" s="36"/>
      <c r="AC71" s="36"/>
      <c r="AD71" s="36"/>
      <c r="AE71" s="36" t="s">
        <v>240</v>
      </c>
    </row>
    <row r="72" spans="1:31" x14ac:dyDescent="0.25">
      <c r="A72" s="108">
        <v>3</v>
      </c>
      <c r="B72" s="35" t="s">
        <v>231</v>
      </c>
      <c r="C72" s="36">
        <v>68</v>
      </c>
      <c r="D72" s="36" t="s">
        <v>394</v>
      </c>
      <c r="E72" s="36">
        <v>2.2000000000000002</v>
      </c>
      <c r="F72" s="36"/>
      <c r="G72" s="36"/>
      <c r="H72" s="36"/>
      <c r="I72" s="36">
        <v>225</v>
      </c>
      <c r="J72" s="36">
        <v>25</v>
      </c>
      <c r="K72" s="36"/>
      <c r="L72" s="36"/>
      <c r="M72" s="36"/>
      <c r="N72" s="36"/>
      <c r="O72" s="36"/>
      <c r="P72" s="36"/>
      <c r="Q72" s="36"/>
      <c r="R72" s="36"/>
      <c r="S72" s="36"/>
      <c r="T72" s="36"/>
      <c r="U72" s="36"/>
      <c r="V72" s="36">
        <f t="shared" ref="V72:V90" si="2">T72+U72</f>
        <v>0</v>
      </c>
      <c r="W72" s="36"/>
      <c r="X72" s="36"/>
      <c r="Y72" s="36"/>
      <c r="Z72" s="36"/>
      <c r="AA72" s="36"/>
      <c r="AB72" s="36"/>
      <c r="AC72" s="36"/>
      <c r="AD72" s="36"/>
      <c r="AE72" s="36"/>
    </row>
    <row r="73" spans="1:31" x14ac:dyDescent="0.25">
      <c r="A73" s="108">
        <v>3</v>
      </c>
      <c r="B73" s="35" t="s">
        <v>231</v>
      </c>
      <c r="C73" s="36">
        <v>69</v>
      </c>
      <c r="D73" s="36" t="s">
        <v>395</v>
      </c>
      <c r="E73" s="36">
        <v>3.1</v>
      </c>
      <c r="F73" s="36"/>
      <c r="G73" s="36">
        <v>1.2</v>
      </c>
      <c r="H73" s="36"/>
      <c r="I73" s="36">
        <v>145</v>
      </c>
      <c r="J73" s="36">
        <v>80</v>
      </c>
      <c r="K73" s="36"/>
      <c r="L73" s="36"/>
      <c r="M73" s="36"/>
      <c r="N73" s="36"/>
      <c r="O73" s="36"/>
      <c r="P73" s="36"/>
      <c r="Q73" s="36"/>
      <c r="R73" s="36"/>
      <c r="S73" s="36"/>
      <c r="T73" s="36"/>
      <c r="U73" s="36"/>
      <c r="V73" s="36">
        <f t="shared" si="2"/>
        <v>0</v>
      </c>
      <c r="W73" s="36"/>
      <c r="X73" s="36"/>
      <c r="Y73" s="36"/>
      <c r="Z73" s="36"/>
      <c r="AA73" s="36"/>
      <c r="AB73" s="36"/>
      <c r="AC73" s="36"/>
      <c r="AD73" s="36"/>
      <c r="AE73" s="36"/>
    </row>
    <row r="74" spans="1:31" x14ac:dyDescent="0.25">
      <c r="A74" s="108">
        <v>3</v>
      </c>
      <c r="B74" s="35" t="s">
        <v>231</v>
      </c>
      <c r="C74" s="36">
        <v>70</v>
      </c>
      <c r="D74" s="36" t="s">
        <v>396</v>
      </c>
      <c r="E74" s="36">
        <v>1.5</v>
      </c>
      <c r="F74" s="36">
        <v>1</v>
      </c>
      <c r="G74" s="36"/>
      <c r="H74" s="36"/>
      <c r="I74" s="36">
        <v>290</v>
      </c>
      <c r="J74" s="36">
        <v>70</v>
      </c>
      <c r="K74" s="36"/>
      <c r="L74" s="36"/>
      <c r="M74" s="36">
        <v>4</v>
      </c>
      <c r="N74" s="36"/>
      <c r="O74" s="36"/>
      <c r="P74" s="36"/>
      <c r="Q74" s="36"/>
      <c r="R74" s="36"/>
      <c r="S74" s="36"/>
      <c r="T74" s="36"/>
      <c r="U74" s="36"/>
      <c r="V74" s="36">
        <f t="shared" si="2"/>
        <v>0</v>
      </c>
      <c r="W74" s="36"/>
      <c r="X74" s="36"/>
      <c r="Y74" s="36"/>
      <c r="Z74" s="36"/>
      <c r="AA74" s="36"/>
      <c r="AB74" s="36"/>
      <c r="AC74" s="36"/>
      <c r="AD74" s="36"/>
      <c r="AE74" s="36"/>
    </row>
    <row r="75" spans="1:31" x14ac:dyDescent="0.25">
      <c r="A75" s="108">
        <v>3</v>
      </c>
      <c r="B75" s="35" t="s">
        <v>231</v>
      </c>
      <c r="C75" s="36">
        <v>71</v>
      </c>
      <c r="D75" s="36" t="s">
        <v>241</v>
      </c>
      <c r="E75" s="36">
        <v>1</v>
      </c>
      <c r="F75" s="36"/>
      <c r="G75" s="36"/>
      <c r="H75" s="36"/>
      <c r="I75" s="36">
        <v>35</v>
      </c>
      <c r="J75" s="36">
        <v>5</v>
      </c>
      <c r="K75" s="36"/>
      <c r="L75" s="36"/>
      <c r="M75" s="36">
        <v>4</v>
      </c>
      <c r="N75" s="36"/>
      <c r="O75" s="36"/>
      <c r="P75" s="36"/>
      <c r="Q75" s="36"/>
      <c r="R75" s="36"/>
      <c r="S75" s="36"/>
      <c r="T75" s="36"/>
      <c r="U75" s="36"/>
      <c r="V75" s="36">
        <f t="shared" si="2"/>
        <v>0</v>
      </c>
      <c r="W75" s="36"/>
      <c r="X75" s="36"/>
      <c r="Y75" s="36"/>
      <c r="Z75" s="36"/>
      <c r="AA75" s="36"/>
      <c r="AB75" s="36"/>
      <c r="AC75" s="36"/>
      <c r="AD75" s="36"/>
      <c r="AE75" s="36" t="s">
        <v>242</v>
      </c>
    </row>
    <row r="76" spans="1:31" x14ac:dyDescent="0.25">
      <c r="A76" s="108">
        <v>4</v>
      </c>
      <c r="B76" s="35" t="s">
        <v>157</v>
      </c>
      <c r="C76" s="36">
        <v>72</v>
      </c>
      <c r="D76" s="36" t="s">
        <v>397</v>
      </c>
      <c r="E76" s="36">
        <v>2</v>
      </c>
      <c r="F76" s="36">
        <v>1.5</v>
      </c>
      <c r="G76" s="36"/>
      <c r="H76" s="36"/>
      <c r="I76" s="36">
        <v>350</v>
      </c>
      <c r="J76" s="36">
        <v>50</v>
      </c>
      <c r="K76" s="36"/>
      <c r="L76" s="36"/>
      <c r="M76" s="36"/>
      <c r="N76" s="36"/>
      <c r="O76" s="36"/>
      <c r="P76" s="36"/>
      <c r="Q76" s="36"/>
      <c r="R76" s="36"/>
      <c r="S76" s="36"/>
      <c r="T76" s="36"/>
      <c r="U76" s="36"/>
      <c r="V76" s="36">
        <f t="shared" si="2"/>
        <v>0</v>
      </c>
      <c r="W76" s="36"/>
      <c r="X76" s="36"/>
      <c r="Y76" s="36"/>
      <c r="Z76" s="36"/>
      <c r="AA76" s="36"/>
      <c r="AB76" s="36"/>
      <c r="AC76" s="36"/>
      <c r="AD76" s="36"/>
      <c r="AE76" s="36"/>
    </row>
    <row r="77" spans="1:31" x14ac:dyDescent="0.25">
      <c r="A77" s="108">
        <v>4</v>
      </c>
      <c r="B77" s="35" t="s">
        <v>157</v>
      </c>
      <c r="C77" s="36">
        <v>73</v>
      </c>
      <c r="D77" s="36" t="s">
        <v>398</v>
      </c>
      <c r="E77" s="36">
        <v>3</v>
      </c>
      <c r="F77" s="36"/>
      <c r="G77" s="36">
        <v>1.5</v>
      </c>
      <c r="H77" s="36"/>
      <c r="I77" s="36">
        <v>180</v>
      </c>
      <c r="J77" s="36">
        <v>55</v>
      </c>
      <c r="K77" s="36"/>
      <c r="L77" s="36"/>
      <c r="M77" s="36">
        <v>1</v>
      </c>
      <c r="N77" s="36"/>
      <c r="O77" s="36"/>
      <c r="P77" s="36"/>
      <c r="Q77" s="36"/>
      <c r="R77" s="36"/>
      <c r="S77" s="36"/>
      <c r="T77" s="36"/>
      <c r="U77" s="36"/>
      <c r="V77" s="36">
        <f t="shared" si="2"/>
        <v>0</v>
      </c>
      <c r="W77" s="36"/>
      <c r="X77" s="36"/>
      <c r="Y77" s="36"/>
      <c r="Z77" s="36"/>
      <c r="AA77" s="36"/>
      <c r="AB77" s="36"/>
      <c r="AC77" s="36"/>
      <c r="AD77" s="36"/>
      <c r="AE77" s="36"/>
    </row>
    <row r="78" spans="1:31" x14ac:dyDescent="0.25">
      <c r="A78" s="108">
        <v>4</v>
      </c>
      <c r="B78" s="35" t="s">
        <v>157</v>
      </c>
      <c r="C78" s="36">
        <v>74</v>
      </c>
      <c r="D78" s="36" t="s">
        <v>399</v>
      </c>
      <c r="E78" s="36">
        <v>1.5</v>
      </c>
      <c r="F78" s="36">
        <v>1</v>
      </c>
      <c r="G78" s="36"/>
      <c r="H78" s="36"/>
      <c r="I78" s="36">
        <v>260</v>
      </c>
      <c r="J78" s="36">
        <v>65</v>
      </c>
      <c r="K78" s="36"/>
      <c r="L78" s="36"/>
      <c r="M78" s="36">
        <v>1</v>
      </c>
      <c r="N78" s="36"/>
      <c r="O78" s="36"/>
      <c r="P78" s="36"/>
      <c r="Q78" s="36"/>
      <c r="R78" s="36"/>
      <c r="S78" s="36"/>
      <c r="T78" s="36"/>
      <c r="U78" s="36"/>
      <c r="V78" s="36">
        <f t="shared" si="2"/>
        <v>0</v>
      </c>
      <c r="W78" s="36"/>
      <c r="X78" s="36"/>
      <c r="Y78" s="36"/>
      <c r="Z78" s="36"/>
      <c r="AA78" s="36"/>
      <c r="AB78" s="36"/>
      <c r="AC78" s="36"/>
      <c r="AD78" s="36"/>
      <c r="AE78" s="36"/>
    </row>
    <row r="79" spans="1:31" x14ac:dyDescent="0.25">
      <c r="A79" s="108">
        <v>4</v>
      </c>
      <c r="B79" s="35" t="s">
        <v>157</v>
      </c>
      <c r="C79" s="36">
        <v>75</v>
      </c>
      <c r="D79" s="36" t="s">
        <v>400</v>
      </c>
      <c r="E79" s="36">
        <v>1.2</v>
      </c>
      <c r="F79" s="36">
        <v>0.5</v>
      </c>
      <c r="G79" s="36"/>
      <c r="H79" s="36"/>
      <c r="I79" s="36">
        <v>145</v>
      </c>
      <c r="J79" s="36">
        <v>70</v>
      </c>
      <c r="K79" s="36"/>
      <c r="L79" s="36"/>
      <c r="M79" s="36"/>
      <c r="N79" s="36"/>
      <c r="O79" s="36"/>
      <c r="P79" s="36"/>
      <c r="Q79" s="36"/>
      <c r="R79" s="36"/>
      <c r="S79" s="36"/>
      <c r="T79" s="36"/>
      <c r="U79" s="36"/>
      <c r="V79" s="36">
        <f t="shared" si="2"/>
        <v>0</v>
      </c>
      <c r="W79" s="36"/>
      <c r="X79" s="36"/>
      <c r="Y79" s="36"/>
      <c r="Z79" s="36"/>
      <c r="AA79" s="36"/>
      <c r="AB79" s="36"/>
      <c r="AC79" s="36"/>
      <c r="AD79" s="36"/>
      <c r="AE79" s="36"/>
    </row>
    <row r="80" spans="1:31" x14ac:dyDescent="0.25">
      <c r="A80" s="108">
        <v>4</v>
      </c>
      <c r="B80" s="35" t="s">
        <v>157</v>
      </c>
      <c r="C80" s="36">
        <v>76</v>
      </c>
      <c r="D80" s="36" t="s">
        <v>401</v>
      </c>
      <c r="E80" s="36">
        <v>2.2000000000000002</v>
      </c>
      <c r="F80" s="36">
        <v>1.5</v>
      </c>
      <c r="G80" s="36"/>
      <c r="H80" s="36">
        <v>58</v>
      </c>
      <c r="I80" s="36">
        <v>365</v>
      </c>
      <c r="J80" s="36">
        <v>65</v>
      </c>
      <c r="K80" s="36"/>
      <c r="L80" s="36"/>
      <c r="M80" s="36">
        <v>2</v>
      </c>
      <c r="N80" s="36">
        <v>80</v>
      </c>
      <c r="O80" s="36">
        <v>4.67</v>
      </c>
      <c r="P80" s="36">
        <v>100</v>
      </c>
      <c r="Q80" s="36">
        <v>4.67</v>
      </c>
      <c r="R80" s="36">
        <v>3.92</v>
      </c>
      <c r="S80" s="36">
        <v>3.67</v>
      </c>
      <c r="T80" s="36"/>
      <c r="U80" s="36"/>
      <c r="V80" s="36">
        <f t="shared" si="2"/>
        <v>0</v>
      </c>
      <c r="W80" s="36" t="s">
        <v>243</v>
      </c>
      <c r="X80" s="36" t="s">
        <v>209</v>
      </c>
      <c r="Y80" s="36" t="s">
        <v>228</v>
      </c>
      <c r="Z80" s="36">
        <v>5</v>
      </c>
      <c r="AA80" s="36">
        <v>20</v>
      </c>
      <c r="AB80" s="36">
        <v>70</v>
      </c>
      <c r="AC80" s="36">
        <v>5</v>
      </c>
      <c r="AD80" s="36"/>
      <c r="AE80" s="36"/>
    </row>
    <row r="81" spans="1:31" x14ac:dyDescent="0.25">
      <c r="A81" s="108">
        <v>4</v>
      </c>
      <c r="B81" s="35" t="s">
        <v>157</v>
      </c>
      <c r="C81" s="36">
        <v>77</v>
      </c>
      <c r="D81" s="36" t="s">
        <v>402</v>
      </c>
      <c r="E81" s="36">
        <v>1.8</v>
      </c>
      <c r="F81" s="36">
        <v>0.75</v>
      </c>
      <c r="G81" s="36"/>
      <c r="H81" s="36"/>
      <c r="I81" s="36">
        <v>300</v>
      </c>
      <c r="J81" s="36">
        <v>75</v>
      </c>
      <c r="K81" s="36"/>
      <c r="L81" s="36">
        <v>2</v>
      </c>
      <c r="M81" s="36">
        <v>2</v>
      </c>
      <c r="N81" s="36"/>
      <c r="O81" s="36"/>
      <c r="P81" s="36"/>
      <c r="Q81" s="36"/>
      <c r="R81" s="36"/>
      <c r="S81" s="36"/>
      <c r="T81" s="36"/>
      <c r="U81" s="36"/>
      <c r="V81" s="36">
        <f t="shared" si="2"/>
        <v>0</v>
      </c>
      <c r="W81" s="36"/>
      <c r="X81" s="36"/>
      <c r="Y81" s="36"/>
      <c r="Z81" s="36"/>
      <c r="AA81" s="36"/>
      <c r="AB81" s="36"/>
      <c r="AC81" s="36"/>
      <c r="AD81" s="36"/>
      <c r="AE81" s="36"/>
    </row>
    <row r="82" spans="1:31" x14ac:dyDescent="0.25">
      <c r="A82" s="108">
        <v>4</v>
      </c>
      <c r="B82" s="35" t="s">
        <v>157</v>
      </c>
      <c r="C82" s="36">
        <v>78</v>
      </c>
      <c r="D82" s="36" t="s">
        <v>403</v>
      </c>
      <c r="E82" s="36">
        <v>5.5</v>
      </c>
      <c r="F82" s="36"/>
      <c r="G82" s="36">
        <v>1.4</v>
      </c>
      <c r="H82" s="36"/>
      <c r="I82" s="36">
        <v>115</v>
      </c>
      <c r="J82" s="36">
        <v>50</v>
      </c>
      <c r="K82" s="36"/>
      <c r="L82" s="36"/>
      <c r="M82" s="36">
        <v>2</v>
      </c>
      <c r="N82" s="36"/>
      <c r="O82" s="36"/>
      <c r="P82" s="36"/>
      <c r="Q82" s="36"/>
      <c r="R82" s="36"/>
      <c r="S82" s="36"/>
      <c r="T82" s="36"/>
      <c r="U82" s="36"/>
      <c r="V82" s="36">
        <f t="shared" si="2"/>
        <v>0</v>
      </c>
      <c r="W82" s="36"/>
      <c r="X82" s="36"/>
      <c r="Y82" s="36"/>
      <c r="Z82" s="36"/>
      <c r="AA82" s="36"/>
      <c r="AB82" s="36"/>
      <c r="AC82" s="36"/>
      <c r="AD82" s="36"/>
      <c r="AE82" s="36"/>
    </row>
    <row r="83" spans="1:31" x14ac:dyDescent="0.25">
      <c r="A83" s="108">
        <v>4</v>
      </c>
      <c r="B83" s="35" t="s">
        <v>157</v>
      </c>
      <c r="C83" s="36">
        <v>79</v>
      </c>
      <c r="D83" s="36" t="s">
        <v>404</v>
      </c>
      <c r="E83" s="36">
        <v>1.2</v>
      </c>
      <c r="F83" s="36">
        <v>0.5</v>
      </c>
      <c r="G83" s="36"/>
      <c r="H83" s="36"/>
      <c r="I83" s="36">
        <v>200</v>
      </c>
      <c r="J83" s="36">
        <v>75</v>
      </c>
      <c r="K83" s="36"/>
      <c r="L83" s="36"/>
      <c r="M83" s="36">
        <v>4</v>
      </c>
      <c r="N83" s="36"/>
      <c r="O83" s="36"/>
      <c r="P83" s="36"/>
      <c r="Q83" s="36"/>
      <c r="R83" s="36"/>
      <c r="S83" s="36"/>
      <c r="T83" s="36"/>
      <c r="U83" s="36"/>
      <c r="V83" s="36">
        <f t="shared" si="2"/>
        <v>0</v>
      </c>
      <c r="W83" s="36"/>
      <c r="X83" s="36"/>
      <c r="Y83" s="36"/>
      <c r="Z83" s="36"/>
      <c r="AA83" s="36"/>
      <c r="AB83" s="36"/>
      <c r="AC83" s="36"/>
      <c r="AD83" s="36"/>
      <c r="AE83" s="36"/>
    </row>
    <row r="84" spans="1:31" x14ac:dyDescent="0.25">
      <c r="A84" s="108">
        <v>4</v>
      </c>
      <c r="B84" s="35" t="s">
        <v>157</v>
      </c>
      <c r="C84" s="36">
        <v>80</v>
      </c>
      <c r="D84" s="36" t="s">
        <v>405</v>
      </c>
      <c r="E84" s="36">
        <v>1</v>
      </c>
      <c r="F84" s="36">
        <v>1</v>
      </c>
      <c r="G84" s="36"/>
      <c r="H84" s="36"/>
      <c r="I84" s="36">
        <v>120</v>
      </c>
      <c r="J84" s="36">
        <v>75</v>
      </c>
      <c r="K84" s="36"/>
      <c r="L84" s="36"/>
      <c r="M84" s="36"/>
      <c r="N84" s="36"/>
      <c r="O84" s="36"/>
      <c r="P84" s="36"/>
      <c r="Q84" s="36"/>
      <c r="R84" s="36"/>
      <c r="S84" s="36"/>
      <c r="T84" s="36"/>
      <c r="U84" s="36"/>
      <c r="V84" s="36">
        <f t="shared" si="2"/>
        <v>0</v>
      </c>
      <c r="W84" s="36"/>
      <c r="X84" s="36"/>
      <c r="Y84" s="36"/>
      <c r="Z84" s="36"/>
      <c r="AA84" s="36"/>
      <c r="AB84" s="36"/>
      <c r="AC84" s="36"/>
      <c r="AD84" s="36"/>
      <c r="AE84" s="36"/>
    </row>
    <row r="85" spans="1:31" x14ac:dyDescent="0.25">
      <c r="A85" s="108">
        <v>4</v>
      </c>
      <c r="B85" s="35" t="s">
        <v>157</v>
      </c>
      <c r="C85" s="36">
        <v>81</v>
      </c>
      <c r="D85" s="36" t="s">
        <v>406</v>
      </c>
      <c r="E85" s="36">
        <v>2.4</v>
      </c>
      <c r="F85" s="36"/>
      <c r="G85" s="36">
        <v>1.2</v>
      </c>
      <c r="H85" s="36"/>
      <c r="I85" s="36">
        <v>90</v>
      </c>
      <c r="J85" s="36">
        <v>70</v>
      </c>
      <c r="K85" s="36"/>
      <c r="L85" s="36"/>
      <c r="M85" s="36">
        <v>2</v>
      </c>
      <c r="N85" s="36"/>
      <c r="O85" s="36"/>
      <c r="P85" s="36"/>
      <c r="Q85" s="36"/>
      <c r="R85" s="36"/>
      <c r="S85" s="36"/>
      <c r="T85" s="36"/>
      <c r="U85" s="36"/>
      <c r="V85" s="36">
        <f t="shared" si="2"/>
        <v>0</v>
      </c>
      <c r="W85" s="36"/>
      <c r="X85" s="36"/>
      <c r="Y85" s="36"/>
      <c r="Z85" s="36"/>
      <c r="AA85" s="36"/>
      <c r="AB85" s="36"/>
      <c r="AC85" s="36"/>
      <c r="AD85" s="36"/>
      <c r="AE85" s="36"/>
    </row>
    <row r="86" spans="1:31" x14ac:dyDescent="0.25">
      <c r="A86" s="108">
        <v>4</v>
      </c>
      <c r="B86" s="35" t="s">
        <v>157</v>
      </c>
      <c r="C86" s="36">
        <v>82</v>
      </c>
      <c r="D86" s="36" t="s">
        <v>407</v>
      </c>
      <c r="E86" s="36">
        <v>3.1</v>
      </c>
      <c r="F86" s="36">
        <v>1.5</v>
      </c>
      <c r="G86" s="36"/>
      <c r="H86" s="36"/>
      <c r="I86" s="36">
        <v>395</v>
      </c>
      <c r="J86" s="36">
        <v>60</v>
      </c>
      <c r="K86" s="36"/>
      <c r="L86" s="36"/>
      <c r="M86" s="36"/>
      <c r="N86" s="36"/>
      <c r="O86" s="36"/>
      <c r="P86" s="36"/>
      <c r="Q86" s="36"/>
      <c r="R86" s="36"/>
      <c r="S86" s="36"/>
      <c r="T86" s="36"/>
      <c r="U86" s="36"/>
      <c r="V86" s="36">
        <f t="shared" si="2"/>
        <v>0</v>
      </c>
      <c r="W86" s="36"/>
      <c r="X86" s="36"/>
      <c r="Y86" s="36"/>
      <c r="Z86" s="36"/>
      <c r="AA86" s="36"/>
      <c r="AB86" s="36"/>
      <c r="AC86" s="36"/>
      <c r="AD86" s="36"/>
      <c r="AE86" s="36"/>
    </row>
    <row r="87" spans="1:31" x14ac:dyDescent="0.25">
      <c r="A87" s="108">
        <v>4</v>
      </c>
      <c r="B87" s="35" t="s">
        <v>157</v>
      </c>
      <c r="C87" s="36">
        <v>83</v>
      </c>
      <c r="D87" s="36" t="s">
        <v>408</v>
      </c>
      <c r="E87" s="36">
        <v>1.5</v>
      </c>
      <c r="F87" s="36">
        <v>1</v>
      </c>
      <c r="G87" s="36"/>
      <c r="H87" s="36">
        <v>62</v>
      </c>
      <c r="I87" s="36">
        <v>185</v>
      </c>
      <c r="J87" s="36">
        <v>55</v>
      </c>
      <c r="K87" s="36"/>
      <c r="L87" s="36"/>
      <c r="M87" s="36"/>
      <c r="N87" s="36">
        <v>80</v>
      </c>
      <c r="O87" s="36">
        <v>4.25</v>
      </c>
      <c r="P87" s="36">
        <v>98</v>
      </c>
      <c r="Q87" s="36">
        <v>4.25</v>
      </c>
      <c r="R87" s="36">
        <v>2.33</v>
      </c>
      <c r="S87" s="36">
        <v>3</v>
      </c>
      <c r="T87" s="36">
        <v>50</v>
      </c>
      <c r="U87" s="36"/>
      <c r="V87" s="36">
        <f t="shared" si="2"/>
        <v>50</v>
      </c>
      <c r="W87" s="36" t="s">
        <v>203</v>
      </c>
      <c r="X87" s="36" t="s">
        <v>204</v>
      </c>
      <c r="Y87" s="36" t="s">
        <v>228</v>
      </c>
      <c r="Z87" s="36"/>
      <c r="AA87" s="36">
        <v>20</v>
      </c>
      <c r="AB87" s="36">
        <v>70</v>
      </c>
      <c r="AC87" s="36">
        <v>10</v>
      </c>
      <c r="AD87" s="36"/>
      <c r="AE87" s="36"/>
    </row>
    <row r="88" spans="1:31" x14ac:dyDescent="0.25">
      <c r="A88" s="108">
        <v>4</v>
      </c>
      <c r="B88" s="35" t="s">
        <v>157</v>
      </c>
      <c r="C88" s="36">
        <v>84</v>
      </c>
      <c r="D88" s="36" t="s">
        <v>409</v>
      </c>
      <c r="E88" s="36">
        <v>2.2999999999999998</v>
      </c>
      <c r="F88" s="36">
        <v>1.5</v>
      </c>
      <c r="G88" s="36"/>
      <c r="H88" s="36"/>
      <c r="I88" s="36">
        <v>105</v>
      </c>
      <c r="J88" s="36">
        <v>60</v>
      </c>
      <c r="K88" s="36"/>
      <c r="L88" s="36"/>
      <c r="M88" s="36"/>
      <c r="N88" s="36"/>
      <c r="O88" s="36"/>
      <c r="P88" s="36"/>
      <c r="Q88" s="36"/>
      <c r="R88" s="36"/>
      <c r="S88" s="36"/>
      <c r="T88" s="36"/>
      <c r="U88" s="36"/>
      <c r="V88" s="36">
        <f t="shared" si="2"/>
        <v>0</v>
      </c>
      <c r="W88" s="36"/>
      <c r="X88" s="36"/>
      <c r="Y88" s="36"/>
      <c r="Z88" s="36"/>
      <c r="AA88" s="36"/>
      <c r="AB88" s="36"/>
      <c r="AC88" s="36"/>
      <c r="AD88" s="36"/>
      <c r="AE88" s="36"/>
    </row>
    <row r="89" spans="1:31" x14ac:dyDescent="0.25">
      <c r="A89" s="108">
        <v>4</v>
      </c>
      <c r="B89" s="35" t="s">
        <v>157</v>
      </c>
      <c r="C89" s="36">
        <v>85</v>
      </c>
      <c r="D89" s="36" t="s">
        <v>410</v>
      </c>
      <c r="E89" s="36">
        <v>2.2999999999999998</v>
      </c>
      <c r="F89" s="36">
        <v>1</v>
      </c>
      <c r="G89" s="36"/>
      <c r="H89" s="36"/>
      <c r="I89" s="36">
        <v>720</v>
      </c>
      <c r="J89" s="36">
        <v>65</v>
      </c>
      <c r="K89" s="36"/>
      <c r="L89" s="36">
        <v>1</v>
      </c>
      <c r="M89" s="36">
        <v>12</v>
      </c>
      <c r="N89" s="36"/>
      <c r="O89" s="36"/>
      <c r="P89" s="36"/>
      <c r="Q89" s="36"/>
      <c r="R89" s="36"/>
      <c r="S89" s="36"/>
      <c r="T89" s="36"/>
      <c r="U89" s="36"/>
      <c r="V89" s="36">
        <f t="shared" si="2"/>
        <v>0</v>
      </c>
      <c r="W89" s="36"/>
      <c r="X89" s="36"/>
      <c r="Y89" s="36"/>
      <c r="Z89" s="36"/>
      <c r="AA89" s="36"/>
      <c r="AB89" s="36"/>
      <c r="AC89" s="36"/>
      <c r="AD89" s="36"/>
      <c r="AE89" s="36"/>
    </row>
    <row r="90" spans="1:31" x14ac:dyDescent="0.25">
      <c r="A90" s="108">
        <v>4</v>
      </c>
      <c r="B90" s="35" t="s">
        <v>157</v>
      </c>
      <c r="C90" s="36">
        <v>86</v>
      </c>
      <c r="D90" s="36" t="s">
        <v>411</v>
      </c>
      <c r="E90" s="36">
        <v>0.4</v>
      </c>
      <c r="F90" s="36"/>
      <c r="G90" s="36"/>
      <c r="H90" s="36"/>
      <c r="I90" s="36">
        <v>130</v>
      </c>
      <c r="J90" s="36">
        <v>3</v>
      </c>
      <c r="K90" s="36"/>
      <c r="L90" s="36"/>
      <c r="M90" s="36">
        <v>1</v>
      </c>
      <c r="N90" s="36"/>
      <c r="O90" s="36"/>
      <c r="P90" s="36"/>
      <c r="Q90" s="36"/>
      <c r="R90" s="36"/>
      <c r="S90" s="36"/>
      <c r="T90" s="36"/>
      <c r="U90" s="36"/>
      <c r="V90" s="36">
        <f t="shared" si="2"/>
        <v>0</v>
      </c>
      <c r="W90" s="36"/>
      <c r="X90" s="36"/>
      <c r="Y90" s="36"/>
      <c r="Z90" s="36"/>
      <c r="AA90" s="36"/>
      <c r="AB90" s="36"/>
      <c r="AC90" s="36"/>
      <c r="AD90" s="36"/>
      <c r="AE90" s="36" t="s">
        <v>244</v>
      </c>
    </row>
    <row r="91" spans="1:31" x14ac:dyDescent="0.25">
      <c r="A91" s="108">
        <v>4</v>
      </c>
      <c r="B91" s="35" t="s">
        <v>157</v>
      </c>
      <c r="C91" s="36"/>
      <c r="D91" s="36" t="s">
        <v>245</v>
      </c>
      <c r="E91" s="36"/>
      <c r="F91" s="36"/>
      <c r="G91" s="36"/>
      <c r="H91" s="36"/>
      <c r="I91" s="36"/>
      <c r="J91" s="36"/>
      <c r="K91" s="36"/>
      <c r="L91" s="36">
        <v>5</v>
      </c>
      <c r="M91" s="36">
        <v>15</v>
      </c>
      <c r="N91" s="36"/>
      <c r="O91" s="36"/>
      <c r="P91" s="36"/>
      <c r="Q91" s="36"/>
      <c r="R91" s="36"/>
      <c r="S91" s="36"/>
      <c r="T91" s="36"/>
      <c r="U91" s="36"/>
      <c r="V91" s="36"/>
      <c r="W91" s="36"/>
      <c r="X91" s="36"/>
      <c r="Y91" s="36"/>
      <c r="Z91" s="36"/>
      <c r="AA91" s="36"/>
      <c r="AB91" s="36"/>
      <c r="AC91" s="36"/>
      <c r="AD91" s="36"/>
      <c r="AE91" s="36" t="s">
        <v>246</v>
      </c>
    </row>
    <row r="92" spans="1:31" x14ac:dyDescent="0.25">
      <c r="A92" s="108">
        <v>4</v>
      </c>
      <c r="B92" s="35" t="s">
        <v>157</v>
      </c>
      <c r="C92" s="36">
        <v>87</v>
      </c>
      <c r="D92" s="36" t="s">
        <v>412</v>
      </c>
      <c r="E92" s="36">
        <v>2.2999999999999998</v>
      </c>
      <c r="F92" s="36">
        <v>1.5</v>
      </c>
      <c r="G92" s="36"/>
      <c r="H92" s="36"/>
      <c r="I92" s="36">
        <v>265</v>
      </c>
      <c r="J92" s="36">
        <v>50</v>
      </c>
      <c r="K92" s="36"/>
      <c r="L92" s="36"/>
      <c r="M92" s="36"/>
      <c r="N92" s="36"/>
      <c r="O92" s="36"/>
      <c r="P92" s="36"/>
      <c r="Q92" s="36"/>
      <c r="R92" s="36"/>
      <c r="S92" s="36"/>
      <c r="T92" s="36"/>
      <c r="U92" s="36"/>
      <c r="V92" s="36">
        <f t="shared" ref="V92:V104" si="3">T92+U92</f>
        <v>0</v>
      </c>
      <c r="W92" s="36"/>
      <c r="X92" s="36"/>
      <c r="Y92" s="36"/>
      <c r="Z92" s="36"/>
      <c r="AA92" s="36"/>
      <c r="AB92" s="36"/>
      <c r="AC92" s="36"/>
      <c r="AD92" s="36"/>
      <c r="AE92" s="36"/>
    </row>
    <row r="93" spans="1:31" x14ac:dyDescent="0.25">
      <c r="A93" s="108">
        <v>4</v>
      </c>
      <c r="B93" s="35" t="s">
        <v>157</v>
      </c>
      <c r="C93" s="36">
        <v>88</v>
      </c>
      <c r="D93" s="36" t="s">
        <v>413</v>
      </c>
      <c r="E93" s="36">
        <v>1</v>
      </c>
      <c r="F93" s="36"/>
      <c r="G93" s="36"/>
      <c r="H93" s="36"/>
      <c r="I93" s="36">
        <v>140</v>
      </c>
      <c r="J93" s="36">
        <v>2</v>
      </c>
      <c r="K93" s="36"/>
      <c r="L93" s="36"/>
      <c r="M93" s="36"/>
      <c r="N93" s="36"/>
      <c r="O93" s="36"/>
      <c r="P93" s="36"/>
      <c r="Q93" s="36"/>
      <c r="R93" s="36"/>
      <c r="S93" s="36"/>
      <c r="T93" s="36"/>
      <c r="U93" s="36"/>
      <c r="V93" s="36">
        <f t="shared" si="3"/>
        <v>0</v>
      </c>
      <c r="W93" s="36"/>
      <c r="X93" s="36"/>
      <c r="Y93" s="36"/>
      <c r="Z93" s="36"/>
      <c r="AA93" s="36"/>
      <c r="AB93" s="36"/>
      <c r="AC93" s="36"/>
      <c r="AD93" s="36"/>
      <c r="AE93" s="36" t="s">
        <v>247</v>
      </c>
    </row>
    <row r="94" spans="1:31" x14ac:dyDescent="0.25">
      <c r="A94" s="108">
        <v>4</v>
      </c>
      <c r="B94" s="35" t="s">
        <v>157</v>
      </c>
      <c r="C94" s="36">
        <v>89</v>
      </c>
      <c r="D94" s="36" t="s">
        <v>414</v>
      </c>
      <c r="E94" s="36">
        <v>1.5</v>
      </c>
      <c r="F94" s="36">
        <v>1</v>
      </c>
      <c r="G94" s="36"/>
      <c r="H94" s="36"/>
      <c r="I94" s="36">
        <v>240</v>
      </c>
      <c r="J94" s="36">
        <v>70</v>
      </c>
      <c r="K94" s="36">
        <v>1</v>
      </c>
      <c r="L94" s="36"/>
      <c r="M94" s="36"/>
      <c r="N94" s="36"/>
      <c r="O94" s="36"/>
      <c r="P94" s="36"/>
      <c r="Q94" s="36"/>
      <c r="R94" s="36"/>
      <c r="S94" s="36"/>
      <c r="T94" s="36"/>
      <c r="U94" s="36"/>
      <c r="V94" s="36">
        <f t="shared" si="3"/>
        <v>0</v>
      </c>
      <c r="W94" s="36"/>
      <c r="X94" s="36"/>
      <c r="Y94" s="36"/>
      <c r="Z94" s="36"/>
      <c r="AA94" s="36"/>
      <c r="AB94" s="36"/>
      <c r="AC94" s="36"/>
      <c r="AD94" s="36"/>
      <c r="AE94" s="36"/>
    </row>
    <row r="95" spans="1:31" x14ac:dyDescent="0.25">
      <c r="A95" s="108">
        <v>4</v>
      </c>
      <c r="B95" s="35" t="s">
        <v>157</v>
      </c>
      <c r="C95" s="36">
        <v>90</v>
      </c>
      <c r="D95" s="36" t="s">
        <v>248</v>
      </c>
      <c r="E95" s="36">
        <v>28</v>
      </c>
      <c r="F95" s="36"/>
      <c r="G95" s="36">
        <v>1.6</v>
      </c>
      <c r="H95" s="36">
        <v>67</v>
      </c>
      <c r="I95" s="36">
        <v>320</v>
      </c>
      <c r="J95" s="36">
        <v>65</v>
      </c>
      <c r="K95" s="36"/>
      <c r="L95" s="36">
        <v>1</v>
      </c>
      <c r="M95" s="36"/>
      <c r="N95" s="36"/>
      <c r="O95" s="36"/>
      <c r="P95" s="36"/>
      <c r="Q95" s="36"/>
      <c r="R95" s="36"/>
      <c r="S95" s="36"/>
      <c r="T95" s="36"/>
      <c r="U95" s="36"/>
      <c r="V95" s="36">
        <f t="shared" si="3"/>
        <v>0</v>
      </c>
      <c r="W95" s="36" t="s">
        <v>223</v>
      </c>
      <c r="X95" s="36" t="s">
        <v>215</v>
      </c>
      <c r="Y95" s="36" t="s">
        <v>228</v>
      </c>
      <c r="Z95" s="36">
        <v>10</v>
      </c>
      <c r="AA95" s="36">
        <v>65</v>
      </c>
      <c r="AB95" s="36">
        <v>20</v>
      </c>
      <c r="AC95" s="36">
        <v>5</v>
      </c>
      <c r="AD95" s="36"/>
      <c r="AE95" s="36"/>
    </row>
    <row r="96" spans="1:31" x14ac:dyDescent="0.25">
      <c r="A96" s="108">
        <v>4</v>
      </c>
      <c r="B96" s="35" t="s">
        <v>157</v>
      </c>
      <c r="C96" s="36">
        <v>91</v>
      </c>
      <c r="D96" s="36" t="s">
        <v>415</v>
      </c>
      <c r="E96" s="36">
        <v>1.7</v>
      </c>
      <c r="F96" s="36">
        <v>1</v>
      </c>
      <c r="G96" s="36"/>
      <c r="H96" s="36">
        <v>62</v>
      </c>
      <c r="I96" s="36">
        <v>110</v>
      </c>
      <c r="J96" s="36">
        <v>60</v>
      </c>
      <c r="K96" s="36"/>
      <c r="L96" s="36"/>
      <c r="M96" s="36"/>
      <c r="N96" s="36">
        <v>90</v>
      </c>
      <c r="O96" s="36">
        <v>4.75</v>
      </c>
      <c r="P96" s="36">
        <v>125</v>
      </c>
      <c r="Q96" s="36">
        <v>2.58</v>
      </c>
      <c r="R96" s="36">
        <v>3.92</v>
      </c>
      <c r="S96" s="36">
        <v>4.75</v>
      </c>
      <c r="T96" s="36"/>
      <c r="U96" s="36"/>
      <c r="V96" s="36">
        <f t="shared" si="3"/>
        <v>0</v>
      </c>
      <c r="W96" s="36" t="s">
        <v>223</v>
      </c>
      <c r="X96" s="36" t="s">
        <v>204</v>
      </c>
      <c r="Y96" s="36" t="s">
        <v>228</v>
      </c>
      <c r="Z96" s="36">
        <v>5</v>
      </c>
      <c r="AA96" s="36">
        <v>15</v>
      </c>
      <c r="AB96" s="36">
        <v>60</v>
      </c>
      <c r="AC96" s="36">
        <v>20</v>
      </c>
      <c r="AD96" s="36"/>
      <c r="AE96" s="36"/>
    </row>
    <row r="97" spans="1:31" x14ac:dyDescent="0.25">
      <c r="A97" s="108">
        <v>4</v>
      </c>
      <c r="B97" s="35" t="s">
        <v>157</v>
      </c>
      <c r="C97" s="36">
        <v>92</v>
      </c>
      <c r="D97" s="36" t="s">
        <v>416</v>
      </c>
      <c r="E97" s="36">
        <v>2.4</v>
      </c>
      <c r="F97" s="36">
        <v>2</v>
      </c>
      <c r="G97" s="36"/>
      <c r="H97" s="36"/>
      <c r="I97" s="36">
        <v>212</v>
      </c>
      <c r="J97" s="36">
        <v>50</v>
      </c>
      <c r="K97" s="36"/>
      <c r="L97" s="36"/>
      <c r="M97" s="36">
        <v>1</v>
      </c>
      <c r="N97" s="36"/>
      <c r="O97" s="36"/>
      <c r="P97" s="36"/>
      <c r="Q97" s="36"/>
      <c r="R97" s="36"/>
      <c r="S97" s="36"/>
      <c r="T97" s="36"/>
      <c r="U97" s="36"/>
      <c r="V97" s="36">
        <f t="shared" si="3"/>
        <v>0</v>
      </c>
      <c r="W97" s="36"/>
      <c r="X97" s="36"/>
      <c r="Y97" s="36"/>
      <c r="Z97" s="36"/>
      <c r="AA97" s="36"/>
      <c r="AB97" s="36"/>
      <c r="AC97" s="36"/>
      <c r="AD97" s="36"/>
      <c r="AE97" s="36"/>
    </row>
    <row r="98" spans="1:31" x14ac:dyDescent="0.25">
      <c r="A98" s="108">
        <v>4</v>
      </c>
      <c r="B98" s="35" t="s">
        <v>157</v>
      </c>
      <c r="C98" s="36">
        <v>93</v>
      </c>
      <c r="D98" s="36" t="s">
        <v>417</v>
      </c>
      <c r="E98" s="36">
        <v>1.6</v>
      </c>
      <c r="F98" s="36">
        <v>1</v>
      </c>
      <c r="G98" s="36"/>
      <c r="H98" s="36"/>
      <c r="I98" s="36">
        <v>390</v>
      </c>
      <c r="J98" s="36">
        <v>50</v>
      </c>
      <c r="K98" s="36"/>
      <c r="L98" s="36"/>
      <c r="M98" s="36">
        <v>5</v>
      </c>
      <c r="N98" s="36"/>
      <c r="O98" s="36"/>
      <c r="P98" s="36"/>
      <c r="Q98" s="36"/>
      <c r="R98" s="36"/>
      <c r="S98" s="36"/>
      <c r="T98" s="36"/>
      <c r="U98" s="36"/>
      <c r="V98" s="36">
        <f t="shared" si="3"/>
        <v>0</v>
      </c>
      <c r="W98" s="36"/>
      <c r="X98" s="36"/>
      <c r="Y98" s="36"/>
      <c r="Z98" s="36"/>
      <c r="AA98" s="36"/>
      <c r="AB98" s="36"/>
      <c r="AC98" s="36"/>
      <c r="AD98" s="36"/>
      <c r="AE98" s="36"/>
    </row>
    <row r="99" spans="1:31" x14ac:dyDescent="0.25">
      <c r="A99" s="108">
        <v>4</v>
      </c>
      <c r="B99" s="35" t="s">
        <v>157</v>
      </c>
      <c r="C99" s="36">
        <v>94</v>
      </c>
      <c r="D99" s="36" t="s">
        <v>418</v>
      </c>
      <c r="E99" s="36">
        <v>3</v>
      </c>
      <c r="F99" s="36"/>
      <c r="G99" s="36"/>
      <c r="H99" s="36"/>
      <c r="I99" s="36">
        <v>200</v>
      </c>
      <c r="J99" s="36">
        <v>35</v>
      </c>
      <c r="K99" s="36"/>
      <c r="L99" s="36">
        <v>2</v>
      </c>
      <c r="M99" s="36">
        <v>1</v>
      </c>
      <c r="N99" s="36"/>
      <c r="O99" s="36"/>
      <c r="P99" s="36"/>
      <c r="Q99" s="36"/>
      <c r="R99" s="36"/>
      <c r="S99" s="36"/>
      <c r="T99" s="36"/>
      <c r="U99" s="36"/>
      <c r="V99" s="36">
        <f t="shared" si="3"/>
        <v>0</v>
      </c>
      <c r="W99" s="36"/>
      <c r="X99" s="36"/>
      <c r="Y99" s="36"/>
      <c r="Z99" s="36"/>
      <c r="AA99" s="36"/>
      <c r="AB99" s="36"/>
      <c r="AC99" s="36"/>
      <c r="AD99" s="36"/>
      <c r="AE99" s="36" t="s">
        <v>249</v>
      </c>
    </row>
    <row r="100" spans="1:31" x14ac:dyDescent="0.25">
      <c r="A100" s="108">
        <v>4</v>
      </c>
      <c r="B100" s="35" t="s">
        <v>157</v>
      </c>
      <c r="C100" s="36">
        <v>95</v>
      </c>
      <c r="D100" s="36" t="s">
        <v>419</v>
      </c>
      <c r="E100" s="36">
        <v>2.7</v>
      </c>
      <c r="F100" s="36"/>
      <c r="G100" s="36">
        <v>1</v>
      </c>
      <c r="H100" s="36"/>
      <c r="I100" s="36">
        <v>258</v>
      </c>
      <c r="J100" s="36">
        <v>30</v>
      </c>
      <c r="K100" s="36"/>
      <c r="L100" s="36"/>
      <c r="M100" s="36">
        <v>1</v>
      </c>
      <c r="N100" s="36"/>
      <c r="O100" s="36"/>
      <c r="P100" s="36"/>
      <c r="Q100" s="36"/>
      <c r="R100" s="36"/>
      <c r="S100" s="36"/>
      <c r="T100" s="36"/>
      <c r="U100" s="36"/>
      <c r="V100" s="36">
        <f t="shared" si="3"/>
        <v>0</v>
      </c>
      <c r="W100" s="36"/>
      <c r="X100" s="36"/>
      <c r="Y100" s="36"/>
      <c r="Z100" s="36"/>
      <c r="AA100" s="36"/>
      <c r="AB100" s="36"/>
      <c r="AC100" s="36"/>
      <c r="AD100" s="36"/>
      <c r="AE100" s="36"/>
    </row>
    <row r="101" spans="1:31" x14ac:dyDescent="0.25">
      <c r="A101" s="108">
        <v>4</v>
      </c>
      <c r="B101" s="35" t="s">
        <v>157</v>
      </c>
      <c r="C101" s="36">
        <v>96</v>
      </c>
      <c r="D101" s="36" t="s">
        <v>420</v>
      </c>
      <c r="E101" s="36">
        <v>1.2</v>
      </c>
      <c r="F101" s="36">
        <v>0.5</v>
      </c>
      <c r="G101" s="36"/>
      <c r="H101" s="36"/>
      <c r="I101" s="36">
        <v>95</v>
      </c>
      <c r="J101" s="36">
        <v>35</v>
      </c>
      <c r="K101" s="36"/>
      <c r="L101" s="36"/>
      <c r="M101" s="36"/>
      <c r="N101" s="36"/>
      <c r="O101" s="36"/>
      <c r="P101" s="36"/>
      <c r="Q101" s="36"/>
      <c r="R101" s="36"/>
      <c r="S101" s="36"/>
      <c r="T101" s="36"/>
      <c r="U101" s="36"/>
      <c r="V101" s="36">
        <f t="shared" si="3"/>
        <v>0</v>
      </c>
      <c r="W101" s="36"/>
      <c r="X101" s="36"/>
      <c r="Y101" s="36"/>
      <c r="Z101" s="36"/>
      <c r="AA101" s="36"/>
      <c r="AB101" s="36"/>
      <c r="AC101" s="36"/>
      <c r="AD101" s="36"/>
      <c r="AE101" s="36"/>
    </row>
    <row r="102" spans="1:31" x14ac:dyDescent="0.25">
      <c r="A102" s="108">
        <v>4</v>
      </c>
      <c r="B102" s="35" t="s">
        <v>157</v>
      </c>
      <c r="C102" s="36">
        <v>97</v>
      </c>
      <c r="D102" s="36" t="s">
        <v>421</v>
      </c>
      <c r="E102" s="36">
        <v>9</v>
      </c>
      <c r="F102" s="36"/>
      <c r="G102" s="36">
        <v>1</v>
      </c>
      <c r="H102" s="36"/>
      <c r="I102" s="36">
        <v>200</v>
      </c>
      <c r="J102" s="36">
        <v>70</v>
      </c>
      <c r="K102" s="36"/>
      <c r="L102" s="36"/>
      <c r="M102" s="36"/>
      <c r="N102" s="36"/>
      <c r="O102" s="36"/>
      <c r="P102" s="36"/>
      <c r="Q102" s="36"/>
      <c r="R102" s="36"/>
      <c r="S102" s="36"/>
      <c r="T102" s="36"/>
      <c r="U102" s="36"/>
      <c r="V102" s="36">
        <f t="shared" si="3"/>
        <v>0</v>
      </c>
      <c r="W102" s="36"/>
      <c r="X102" s="36"/>
      <c r="Y102" s="36"/>
      <c r="Z102" s="36"/>
      <c r="AA102" s="36"/>
      <c r="AB102" s="36"/>
      <c r="AC102" s="36"/>
      <c r="AD102" s="36"/>
      <c r="AE102" s="36"/>
    </row>
    <row r="103" spans="1:31" x14ac:dyDescent="0.25">
      <c r="A103" s="108">
        <v>4</v>
      </c>
      <c r="B103" s="35" t="s">
        <v>157</v>
      </c>
      <c r="C103" s="36">
        <v>98</v>
      </c>
      <c r="D103" s="36" t="s">
        <v>422</v>
      </c>
      <c r="E103" s="36">
        <v>1.6</v>
      </c>
      <c r="F103" s="36">
        <v>1</v>
      </c>
      <c r="G103" s="36"/>
      <c r="H103" s="36"/>
      <c r="I103" s="36">
        <v>690</v>
      </c>
      <c r="J103" s="36">
        <v>55</v>
      </c>
      <c r="K103" s="36"/>
      <c r="L103" s="36"/>
      <c r="M103" s="36">
        <v>2</v>
      </c>
      <c r="N103" s="36"/>
      <c r="O103" s="36"/>
      <c r="P103" s="36"/>
      <c r="Q103" s="36"/>
      <c r="R103" s="36"/>
      <c r="S103" s="36"/>
      <c r="T103" s="36"/>
      <c r="U103" s="36"/>
      <c r="V103" s="36">
        <f t="shared" si="3"/>
        <v>0</v>
      </c>
      <c r="W103" s="36"/>
      <c r="X103" s="36"/>
      <c r="Y103" s="36"/>
      <c r="Z103" s="36"/>
      <c r="AA103" s="36"/>
      <c r="AB103" s="36"/>
      <c r="AC103" s="36"/>
      <c r="AD103" s="36"/>
      <c r="AE103" s="36"/>
    </row>
    <row r="104" spans="1:31" x14ac:dyDescent="0.25">
      <c r="A104" s="108">
        <v>4</v>
      </c>
      <c r="B104" s="35" t="s">
        <v>157</v>
      </c>
      <c r="C104" s="36">
        <v>99</v>
      </c>
      <c r="D104" s="36" t="s">
        <v>423</v>
      </c>
      <c r="E104" s="36">
        <v>4.2</v>
      </c>
      <c r="F104" s="36"/>
      <c r="G104" s="36"/>
      <c r="H104" s="36"/>
      <c r="I104" s="36">
        <v>310</v>
      </c>
      <c r="J104" s="36">
        <v>20</v>
      </c>
      <c r="K104" s="36"/>
      <c r="L104" s="36"/>
      <c r="M104" s="36">
        <v>1</v>
      </c>
      <c r="N104" s="36"/>
      <c r="O104" s="36"/>
      <c r="P104" s="36"/>
      <c r="Q104" s="36"/>
      <c r="R104" s="36"/>
      <c r="S104" s="36"/>
      <c r="T104" s="36"/>
      <c r="U104" s="36"/>
      <c r="V104" s="36">
        <f t="shared" si="3"/>
        <v>0</v>
      </c>
      <c r="W104" s="36"/>
      <c r="X104" s="36"/>
      <c r="Y104" s="36"/>
      <c r="Z104" s="36"/>
      <c r="AA104" s="36"/>
      <c r="AB104" s="36"/>
      <c r="AC104" s="36"/>
      <c r="AD104" s="36"/>
      <c r="AE104" s="36"/>
    </row>
    <row r="105" spans="1:31" x14ac:dyDescent="0.25">
      <c r="A105" s="108">
        <v>4</v>
      </c>
      <c r="B105" s="35" t="s">
        <v>157</v>
      </c>
      <c r="C105" s="36"/>
      <c r="D105" s="36" t="s">
        <v>250</v>
      </c>
      <c r="E105" s="36"/>
      <c r="F105" s="36"/>
      <c r="G105" s="36"/>
      <c r="H105" s="36"/>
      <c r="I105" s="36"/>
      <c r="J105" s="36"/>
      <c r="K105" s="36"/>
      <c r="L105" s="36">
        <v>1</v>
      </c>
      <c r="M105" s="36">
        <v>9</v>
      </c>
      <c r="N105" s="36"/>
      <c r="O105" s="36"/>
      <c r="P105" s="36"/>
      <c r="Q105" s="36"/>
      <c r="R105" s="36"/>
      <c r="S105" s="36"/>
      <c r="T105" s="36"/>
      <c r="U105" s="36"/>
      <c r="V105" s="36"/>
      <c r="W105" s="36"/>
      <c r="X105" s="36"/>
      <c r="Y105" s="36"/>
      <c r="Z105" s="36"/>
      <c r="AA105" s="36"/>
      <c r="AB105" s="36"/>
      <c r="AC105" s="36"/>
      <c r="AD105" s="36"/>
      <c r="AE105" s="36" t="s">
        <v>251</v>
      </c>
    </row>
    <row r="106" spans="1:31" x14ac:dyDescent="0.25">
      <c r="A106" s="108">
        <v>4</v>
      </c>
      <c r="B106" s="35" t="s">
        <v>157</v>
      </c>
      <c r="C106" s="36">
        <v>100</v>
      </c>
      <c r="D106" s="36" t="s">
        <v>424</v>
      </c>
      <c r="E106" s="36">
        <v>2</v>
      </c>
      <c r="F106" s="36">
        <v>1.5</v>
      </c>
      <c r="G106" s="36"/>
      <c r="H106" s="36">
        <v>47</v>
      </c>
      <c r="I106" s="36">
        <v>290</v>
      </c>
      <c r="J106" s="36">
        <v>42</v>
      </c>
      <c r="K106" s="36"/>
      <c r="L106" s="36"/>
      <c r="M106" s="36">
        <v>2</v>
      </c>
      <c r="N106" s="36">
        <v>68</v>
      </c>
      <c r="O106" s="36">
        <v>4.92</v>
      </c>
      <c r="P106" s="36">
        <v>160</v>
      </c>
      <c r="Q106" s="36">
        <v>2.83</v>
      </c>
      <c r="R106" s="36">
        <v>4.92</v>
      </c>
      <c r="S106" s="36">
        <v>4.67</v>
      </c>
      <c r="T106" s="36"/>
      <c r="U106" s="36"/>
      <c r="V106" s="36">
        <f t="shared" ref="V106:V116" si="4">T106+U106</f>
        <v>0</v>
      </c>
      <c r="W106" s="36" t="s">
        <v>223</v>
      </c>
      <c r="X106" s="36" t="s">
        <v>204</v>
      </c>
      <c r="Y106" s="36" t="s">
        <v>228</v>
      </c>
      <c r="Z106" s="36">
        <v>5</v>
      </c>
      <c r="AA106" s="36">
        <v>35</v>
      </c>
      <c r="AB106" s="36">
        <v>60</v>
      </c>
      <c r="AC106" s="36"/>
      <c r="AD106" s="36"/>
      <c r="AE106" s="36"/>
    </row>
    <row r="107" spans="1:31" x14ac:dyDescent="0.25">
      <c r="A107" s="108">
        <v>4</v>
      </c>
      <c r="B107" s="35" t="s">
        <v>157</v>
      </c>
      <c r="C107" s="36">
        <v>101</v>
      </c>
      <c r="D107" s="36" t="s">
        <v>425</v>
      </c>
      <c r="E107" s="36">
        <v>2.5</v>
      </c>
      <c r="F107" s="36">
        <v>1</v>
      </c>
      <c r="G107" s="36"/>
      <c r="H107" s="36"/>
      <c r="I107" s="36">
        <v>610</v>
      </c>
      <c r="J107" s="36">
        <v>65</v>
      </c>
      <c r="K107" s="36"/>
      <c r="L107" s="36"/>
      <c r="M107" s="36">
        <v>4</v>
      </c>
      <c r="N107" s="36"/>
      <c r="O107" s="36"/>
      <c r="P107" s="36"/>
      <c r="Q107" s="36"/>
      <c r="R107" s="36"/>
      <c r="S107" s="36"/>
      <c r="T107" s="36"/>
      <c r="U107" s="36"/>
      <c r="V107" s="36">
        <f t="shared" si="4"/>
        <v>0</v>
      </c>
      <c r="W107" s="36"/>
      <c r="X107" s="36"/>
      <c r="Y107" s="36"/>
      <c r="Z107" s="36"/>
      <c r="AA107" s="36"/>
      <c r="AB107" s="36"/>
      <c r="AC107" s="36"/>
      <c r="AD107" s="36"/>
      <c r="AE107" s="36"/>
    </row>
    <row r="108" spans="1:31" x14ac:dyDescent="0.25">
      <c r="A108" s="108">
        <v>4</v>
      </c>
      <c r="B108" s="35" t="s">
        <v>157</v>
      </c>
      <c r="C108" s="36">
        <v>102</v>
      </c>
      <c r="D108" s="36" t="s">
        <v>426</v>
      </c>
      <c r="E108" s="36"/>
      <c r="F108" s="36"/>
      <c r="G108" s="36"/>
      <c r="H108" s="36"/>
      <c r="I108" s="36"/>
      <c r="J108" s="36">
        <v>6</v>
      </c>
      <c r="K108" s="36"/>
      <c r="L108" s="36"/>
      <c r="M108" s="36"/>
      <c r="N108" s="36"/>
      <c r="O108" s="36"/>
      <c r="P108" s="36"/>
      <c r="Q108" s="36"/>
      <c r="R108" s="36"/>
      <c r="S108" s="36"/>
      <c r="T108" s="36"/>
      <c r="U108" s="36"/>
      <c r="V108" s="36">
        <f t="shared" si="4"/>
        <v>0</v>
      </c>
      <c r="W108" s="36"/>
      <c r="X108" s="36"/>
      <c r="Y108" s="36"/>
      <c r="Z108" s="36"/>
      <c r="AA108" s="36"/>
      <c r="AB108" s="36"/>
      <c r="AC108" s="36"/>
      <c r="AD108" s="36"/>
      <c r="AE108" s="36"/>
    </row>
    <row r="109" spans="1:31" x14ac:dyDescent="0.25">
      <c r="A109" s="108">
        <v>4</v>
      </c>
      <c r="B109" s="35" t="s">
        <v>157</v>
      </c>
      <c r="C109" s="36">
        <v>103</v>
      </c>
      <c r="D109" s="36" t="s">
        <v>158</v>
      </c>
      <c r="E109" s="36"/>
      <c r="F109" s="36"/>
      <c r="G109" s="36"/>
      <c r="H109" s="36"/>
      <c r="I109" s="36"/>
      <c r="J109" s="36"/>
      <c r="K109" s="36"/>
      <c r="L109" s="36"/>
      <c r="M109" s="36"/>
      <c r="N109" s="36"/>
      <c r="O109" s="36"/>
      <c r="P109" s="36"/>
      <c r="Q109" s="36"/>
      <c r="R109" s="36"/>
      <c r="S109" s="36"/>
      <c r="T109" s="36"/>
      <c r="U109" s="36"/>
      <c r="V109" s="36">
        <f t="shared" si="4"/>
        <v>0</v>
      </c>
      <c r="W109" s="36"/>
      <c r="X109" s="36"/>
      <c r="Y109" s="36"/>
      <c r="Z109" s="36"/>
      <c r="AA109" s="36"/>
      <c r="AB109" s="36"/>
      <c r="AC109" s="36"/>
      <c r="AD109" s="36"/>
      <c r="AE109" s="36"/>
    </row>
    <row r="110" spans="1:31" x14ac:dyDescent="0.25">
      <c r="A110" s="108">
        <v>5</v>
      </c>
      <c r="B110" s="35" t="s">
        <v>159</v>
      </c>
      <c r="C110" s="36">
        <v>104</v>
      </c>
      <c r="D110" s="36" t="s">
        <v>427</v>
      </c>
      <c r="E110" s="36">
        <v>1.5</v>
      </c>
      <c r="F110" s="36">
        <v>1.2</v>
      </c>
      <c r="G110" s="36"/>
      <c r="H110" s="36"/>
      <c r="I110" s="36">
        <v>120</v>
      </c>
      <c r="J110" s="36">
        <v>60</v>
      </c>
      <c r="K110" s="36"/>
      <c r="L110" s="36"/>
      <c r="M110" s="36"/>
      <c r="N110" s="36"/>
      <c r="O110" s="36"/>
      <c r="P110" s="36"/>
      <c r="Q110" s="36"/>
      <c r="R110" s="36"/>
      <c r="S110" s="36"/>
      <c r="T110" s="36"/>
      <c r="U110" s="36"/>
      <c r="V110" s="36">
        <f t="shared" si="4"/>
        <v>0</v>
      </c>
      <c r="W110" s="36"/>
      <c r="X110" s="36"/>
      <c r="Y110" s="36"/>
      <c r="Z110" s="36"/>
      <c r="AA110" s="36"/>
      <c r="AB110" s="36"/>
      <c r="AC110" s="36"/>
      <c r="AD110" s="36"/>
      <c r="AE110" s="36"/>
    </row>
    <row r="111" spans="1:31" x14ac:dyDescent="0.25">
      <c r="A111" s="108">
        <v>5</v>
      </c>
      <c r="B111" s="35" t="s">
        <v>159</v>
      </c>
      <c r="C111" s="36">
        <v>105</v>
      </c>
      <c r="D111" s="36" t="s">
        <v>428</v>
      </c>
      <c r="E111" s="36">
        <v>2.5</v>
      </c>
      <c r="F111" s="36">
        <v>1.5</v>
      </c>
      <c r="G111" s="36"/>
      <c r="H111" s="36">
        <v>49</v>
      </c>
      <c r="I111" s="36">
        <v>710</v>
      </c>
      <c r="J111" s="36">
        <v>52</v>
      </c>
      <c r="K111" s="36"/>
      <c r="L111" s="36">
        <v>1</v>
      </c>
      <c r="M111" s="36">
        <v>2</v>
      </c>
      <c r="N111" s="36">
        <v>62</v>
      </c>
      <c r="O111" s="36">
        <v>2.5</v>
      </c>
      <c r="P111" s="36">
        <v>110</v>
      </c>
      <c r="Q111" s="36">
        <v>3</v>
      </c>
      <c r="R111" s="36">
        <v>2.25</v>
      </c>
      <c r="S111" s="36">
        <v>1.92</v>
      </c>
      <c r="T111" s="36"/>
      <c r="U111" s="36"/>
      <c r="V111" s="36">
        <f t="shared" si="4"/>
        <v>0</v>
      </c>
      <c r="W111" s="36" t="s">
        <v>223</v>
      </c>
      <c r="X111" s="36" t="s">
        <v>204</v>
      </c>
      <c r="Y111" s="36" t="s">
        <v>228</v>
      </c>
      <c r="Z111" s="36"/>
      <c r="AA111" s="36">
        <v>50</v>
      </c>
      <c r="AB111" s="36">
        <v>50</v>
      </c>
      <c r="AC111" s="36"/>
      <c r="AD111" s="36"/>
      <c r="AE111" s="36"/>
    </row>
    <row r="112" spans="1:31" x14ac:dyDescent="0.25">
      <c r="A112" s="108">
        <v>5</v>
      </c>
      <c r="B112" s="35" t="s">
        <v>159</v>
      </c>
      <c r="C112" s="36">
        <v>106</v>
      </c>
      <c r="D112" s="36" t="s">
        <v>429</v>
      </c>
      <c r="E112" s="36"/>
      <c r="F112" s="36"/>
      <c r="G112" s="36"/>
      <c r="H112" s="36"/>
      <c r="I112" s="36"/>
      <c r="J112" s="36">
        <v>1</v>
      </c>
      <c r="K112" s="36"/>
      <c r="L112" s="36"/>
      <c r="M112" s="36"/>
      <c r="N112" s="36"/>
      <c r="O112" s="36"/>
      <c r="P112" s="36"/>
      <c r="Q112" s="36"/>
      <c r="R112" s="36"/>
      <c r="S112" s="36"/>
      <c r="T112" s="36"/>
      <c r="U112" s="36"/>
      <c r="V112" s="36">
        <f t="shared" si="4"/>
        <v>0</v>
      </c>
      <c r="W112" s="36"/>
      <c r="X112" s="36"/>
      <c r="Y112" s="36"/>
      <c r="Z112" s="36"/>
      <c r="AA112" s="36"/>
      <c r="AB112" s="36"/>
      <c r="AC112" s="36"/>
      <c r="AD112" s="36"/>
      <c r="AE112" s="36"/>
    </row>
    <row r="113" spans="1:31" x14ac:dyDescent="0.25">
      <c r="A113" s="108">
        <v>5</v>
      </c>
      <c r="B113" s="35" t="s">
        <v>159</v>
      </c>
      <c r="C113" s="36">
        <v>107</v>
      </c>
      <c r="D113" s="36" t="s">
        <v>430</v>
      </c>
      <c r="E113" s="36">
        <v>4</v>
      </c>
      <c r="F113" s="36"/>
      <c r="G113" s="36"/>
      <c r="H113" s="36"/>
      <c r="I113" s="36"/>
      <c r="J113" s="36">
        <v>4</v>
      </c>
      <c r="K113" s="36">
        <v>3</v>
      </c>
      <c r="L113" s="36">
        <v>7</v>
      </c>
      <c r="M113" s="36">
        <v>24</v>
      </c>
      <c r="N113" s="36"/>
      <c r="O113" s="36"/>
      <c r="P113" s="36"/>
      <c r="Q113" s="36"/>
      <c r="R113" s="36"/>
      <c r="S113" s="36"/>
      <c r="T113" s="36"/>
      <c r="U113" s="36"/>
      <c r="V113" s="36">
        <f t="shared" si="4"/>
        <v>0</v>
      </c>
      <c r="W113" s="36"/>
      <c r="X113" s="36"/>
      <c r="Y113" s="36"/>
      <c r="Z113" s="36"/>
      <c r="AA113" s="36"/>
      <c r="AB113" s="36"/>
      <c r="AC113" s="36"/>
      <c r="AD113" s="36"/>
      <c r="AE113" s="36"/>
    </row>
    <row r="114" spans="1:31" x14ac:dyDescent="0.25">
      <c r="A114" s="108">
        <v>5</v>
      </c>
      <c r="B114" s="35" t="s">
        <v>159</v>
      </c>
      <c r="C114" s="36">
        <v>108</v>
      </c>
      <c r="D114" s="36" t="s">
        <v>160</v>
      </c>
      <c r="E114" s="36"/>
      <c r="F114" s="36"/>
      <c r="G114" s="36"/>
      <c r="H114" s="36"/>
      <c r="I114" s="36"/>
      <c r="J114" s="36"/>
      <c r="K114" s="36"/>
      <c r="L114" s="36"/>
      <c r="M114" s="36"/>
      <c r="N114" s="36"/>
      <c r="O114" s="36"/>
      <c r="P114" s="36"/>
      <c r="Q114" s="36"/>
      <c r="R114" s="36"/>
      <c r="S114" s="36"/>
      <c r="T114" s="36"/>
      <c r="U114" s="36"/>
      <c r="V114" s="36">
        <f t="shared" si="4"/>
        <v>0</v>
      </c>
      <c r="W114" s="36"/>
      <c r="X114" s="36"/>
      <c r="Y114" s="36"/>
      <c r="Z114" s="36"/>
      <c r="AA114" s="36"/>
      <c r="AB114" s="36"/>
      <c r="AC114" s="36"/>
      <c r="AD114" s="36"/>
      <c r="AE114" s="36"/>
    </row>
    <row r="115" spans="1:31" x14ac:dyDescent="0.25">
      <c r="A115" s="108">
        <v>5</v>
      </c>
      <c r="B115" s="35" t="s">
        <v>159</v>
      </c>
      <c r="C115" s="36">
        <v>109</v>
      </c>
      <c r="D115" s="36" t="s">
        <v>161</v>
      </c>
      <c r="E115" s="36"/>
      <c r="F115" s="36"/>
      <c r="G115" s="36"/>
      <c r="H115" s="36"/>
      <c r="I115" s="36"/>
      <c r="J115" s="36"/>
      <c r="K115" s="36"/>
      <c r="L115" s="36"/>
      <c r="M115" s="36"/>
      <c r="N115" s="36"/>
      <c r="O115" s="36"/>
      <c r="P115" s="36"/>
      <c r="Q115" s="36"/>
      <c r="R115" s="36"/>
      <c r="S115" s="36"/>
      <c r="T115" s="36"/>
      <c r="U115" s="36"/>
      <c r="V115" s="36">
        <f t="shared" si="4"/>
        <v>0</v>
      </c>
      <c r="W115" s="36"/>
      <c r="X115" s="36"/>
      <c r="Y115" s="36"/>
      <c r="Z115" s="36"/>
      <c r="AA115" s="36"/>
      <c r="AB115" s="36"/>
      <c r="AC115" s="36"/>
      <c r="AD115" s="36"/>
      <c r="AE115" s="36"/>
    </row>
    <row r="116" spans="1:31" x14ac:dyDescent="0.25">
      <c r="A116" s="108">
        <v>5</v>
      </c>
      <c r="B116" s="35" t="s">
        <v>159</v>
      </c>
      <c r="C116" s="36">
        <v>110</v>
      </c>
      <c r="D116" s="36" t="s">
        <v>431</v>
      </c>
      <c r="E116" s="36">
        <v>2</v>
      </c>
      <c r="F116" s="36"/>
      <c r="G116" s="36"/>
      <c r="H116" s="36"/>
      <c r="I116" s="36">
        <v>120</v>
      </c>
      <c r="J116" s="36">
        <v>3</v>
      </c>
      <c r="K116" s="36">
        <v>1</v>
      </c>
      <c r="L116" s="36">
        <v>2</v>
      </c>
      <c r="M116" s="36">
        <v>0</v>
      </c>
      <c r="N116" s="36"/>
      <c r="O116" s="36"/>
      <c r="P116" s="36"/>
      <c r="Q116" s="36"/>
      <c r="R116" s="36"/>
      <c r="S116" s="36"/>
      <c r="T116" s="36"/>
      <c r="U116" s="36"/>
      <c r="V116" s="36">
        <f t="shared" si="4"/>
        <v>0</v>
      </c>
      <c r="W116" s="36"/>
      <c r="X116" s="36"/>
      <c r="Y116" s="36"/>
      <c r="Z116" s="36"/>
      <c r="AA116" s="36"/>
      <c r="AB116" s="36"/>
      <c r="AC116" s="36"/>
      <c r="AD116" s="36"/>
      <c r="AE116" s="36" t="s">
        <v>252</v>
      </c>
    </row>
    <row r="117" spans="1:31" x14ac:dyDescent="0.25">
      <c r="A117" s="108">
        <v>5</v>
      </c>
      <c r="B117" s="35" t="s">
        <v>159</v>
      </c>
      <c r="C117" s="36"/>
      <c r="D117" s="36" t="s">
        <v>253</v>
      </c>
      <c r="E117" s="36"/>
      <c r="F117" s="36"/>
      <c r="G117" s="36"/>
      <c r="H117" s="36"/>
      <c r="I117" s="36"/>
      <c r="J117" s="36"/>
      <c r="K117" s="36">
        <v>2</v>
      </c>
      <c r="L117" s="36">
        <v>10</v>
      </c>
      <c r="M117" s="36">
        <v>15</v>
      </c>
      <c r="N117" s="36"/>
      <c r="O117" s="36"/>
      <c r="P117" s="36"/>
      <c r="Q117" s="36"/>
      <c r="R117" s="36"/>
      <c r="S117" s="36"/>
      <c r="T117" s="36"/>
      <c r="U117" s="36"/>
      <c r="V117" s="36"/>
      <c r="W117" s="36"/>
      <c r="X117" s="36"/>
      <c r="Y117" s="36"/>
      <c r="Z117" s="36"/>
      <c r="AA117" s="36"/>
      <c r="AB117" s="36"/>
      <c r="AC117" s="36"/>
      <c r="AD117" s="36"/>
      <c r="AE117" s="36" t="s">
        <v>254</v>
      </c>
    </row>
    <row r="118" spans="1:31" x14ac:dyDescent="0.25">
      <c r="A118" s="108">
        <v>5</v>
      </c>
      <c r="B118" s="35" t="s">
        <v>159</v>
      </c>
      <c r="C118" s="36"/>
      <c r="D118" s="36" t="s">
        <v>255</v>
      </c>
      <c r="E118" s="36"/>
      <c r="F118" s="36"/>
      <c r="G118" s="36"/>
      <c r="H118" s="36"/>
      <c r="I118" s="36"/>
      <c r="J118" s="36"/>
      <c r="K118" s="36">
        <v>1</v>
      </c>
      <c r="L118" s="36">
        <v>3</v>
      </c>
      <c r="M118" s="36">
        <v>20</v>
      </c>
      <c r="N118" s="36"/>
      <c r="O118" s="36"/>
      <c r="P118" s="36"/>
      <c r="Q118" s="36"/>
      <c r="R118" s="36"/>
      <c r="S118" s="36"/>
      <c r="T118" s="36"/>
      <c r="U118" s="36"/>
      <c r="V118" s="36"/>
      <c r="W118" s="36"/>
      <c r="X118" s="36"/>
      <c r="Y118" s="36"/>
      <c r="Z118" s="36"/>
      <c r="AA118" s="36"/>
      <c r="AB118" s="36"/>
      <c r="AC118" s="36"/>
      <c r="AD118" s="36"/>
      <c r="AE118" s="36" t="s">
        <v>254</v>
      </c>
    </row>
    <row r="119" spans="1:31" x14ac:dyDescent="0.25">
      <c r="A119" s="108">
        <v>5</v>
      </c>
      <c r="B119" s="35" t="s">
        <v>159</v>
      </c>
      <c r="C119" s="36">
        <v>111</v>
      </c>
      <c r="D119" s="36" t="s">
        <v>432</v>
      </c>
      <c r="E119" s="36">
        <v>1.8</v>
      </c>
      <c r="F119" s="36">
        <v>1.5</v>
      </c>
      <c r="G119" s="36"/>
      <c r="H119" s="36"/>
      <c r="I119" s="36">
        <v>235</v>
      </c>
      <c r="J119" s="36">
        <v>60</v>
      </c>
      <c r="K119" s="36"/>
      <c r="L119" s="36"/>
      <c r="M119" s="36"/>
      <c r="N119" s="36"/>
      <c r="O119" s="36"/>
      <c r="P119" s="36"/>
      <c r="Q119" s="36"/>
      <c r="R119" s="36"/>
      <c r="S119" s="36"/>
      <c r="T119" s="36"/>
      <c r="U119" s="36"/>
      <c r="V119" s="36">
        <f t="shared" ref="V119:V147" si="5">T119+U119</f>
        <v>0</v>
      </c>
      <c r="W119" s="36"/>
      <c r="X119" s="36"/>
      <c r="Y119" s="36"/>
      <c r="Z119" s="36"/>
      <c r="AA119" s="36"/>
      <c r="AB119" s="36"/>
      <c r="AC119" s="36"/>
      <c r="AD119" s="36"/>
      <c r="AE119" s="36"/>
    </row>
    <row r="120" spans="1:31" x14ac:dyDescent="0.25">
      <c r="A120" s="108">
        <v>5</v>
      </c>
      <c r="B120" s="35" t="s">
        <v>159</v>
      </c>
      <c r="C120" s="36">
        <v>112</v>
      </c>
      <c r="D120" s="36" t="s">
        <v>433</v>
      </c>
      <c r="E120" s="36">
        <v>3.2</v>
      </c>
      <c r="F120" s="36"/>
      <c r="G120" s="36">
        <v>0.8</v>
      </c>
      <c r="H120" s="36"/>
      <c r="I120" s="36">
        <v>130</v>
      </c>
      <c r="J120" s="36">
        <v>25</v>
      </c>
      <c r="K120" s="36"/>
      <c r="L120" s="36"/>
      <c r="M120" s="36"/>
      <c r="N120" s="36"/>
      <c r="O120" s="36"/>
      <c r="P120" s="36"/>
      <c r="Q120" s="36"/>
      <c r="R120" s="36"/>
      <c r="S120" s="36"/>
      <c r="T120" s="36"/>
      <c r="U120" s="36"/>
      <c r="V120" s="36">
        <f t="shared" si="5"/>
        <v>0</v>
      </c>
      <c r="W120" s="36"/>
      <c r="X120" s="36"/>
      <c r="Y120" s="36"/>
      <c r="Z120" s="36"/>
      <c r="AA120" s="36"/>
      <c r="AB120" s="36"/>
      <c r="AC120" s="36"/>
      <c r="AD120" s="36"/>
      <c r="AE120" s="36"/>
    </row>
    <row r="121" spans="1:31" x14ac:dyDescent="0.25">
      <c r="A121" s="108">
        <v>5</v>
      </c>
      <c r="B121" s="35" t="s">
        <v>159</v>
      </c>
      <c r="C121" s="36">
        <v>113</v>
      </c>
      <c r="D121" s="36" t="s">
        <v>434</v>
      </c>
      <c r="E121" s="36">
        <v>3</v>
      </c>
      <c r="F121" s="36"/>
      <c r="G121" s="36"/>
      <c r="H121" s="36"/>
      <c r="I121" s="36">
        <v>775</v>
      </c>
      <c r="J121" s="36">
        <v>12</v>
      </c>
      <c r="K121" s="36">
        <v>1</v>
      </c>
      <c r="L121" s="36"/>
      <c r="M121" s="36">
        <v>4</v>
      </c>
      <c r="N121" s="36"/>
      <c r="O121" s="36"/>
      <c r="P121" s="36"/>
      <c r="Q121" s="36"/>
      <c r="R121" s="36"/>
      <c r="S121" s="36"/>
      <c r="T121" s="36"/>
      <c r="U121" s="36"/>
      <c r="V121" s="36">
        <f t="shared" si="5"/>
        <v>0</v>
      </c>
      <c r="W121" s="36"/>
      <c r="X121" s="36"/>
      <c r="Y121" s="36"/>
      <c r="Z121" s="36"/>
      <c r="AA121" s="36"/>
      <c r="AB121" s="36"/>
      <c r="AC121" s="36"/>
      <c r="AD121" s="36"/>
      <c r="AE121" s="36" t="s">
        <v>256</v>
      </c>
    </row>
    <row r="122" spans="1:31" x14ac:dyDescent="0.25">
      <c r="A122" s="108">
        <v>5</v>
      </c>
      <c r="B122" s="35" t="s">
        <v>159</v>
      </c>
      <c r="C122" s="36">
        <v>114</v>
      </c>
      <c r="D122" s="36" t="s">
        <v>435</v>
      </c>
      <c r="E122" s="36">
        <v>2.2999999999999998</v>
      </c>
      <c r="F122" s="36"/>
      <c r="G122" s="36">
        <v>1</v>
      </c>
      <c r="H122" s="36">
        <v>31</v>
      </c>
      <c r="I122" s="36">
        <v>80</v>
      </c>
      <c r="J122" s="36">
        <v>30</v>
      </c>
      <c r="K122" s="36"/>
      <c r="L122" s="36"/>
      <c r="M122" s="36"/>
      <c r="N122" s="36"/>
      <c r="O122" s="36"/>
      <c r="P122" s="36"/>
      <c r="Q122" s="36"/>
      <c r="R122" s="36"/>
      <c r="S122" s="36"/>
      <c r="T122" s="36"/>
      <c r="U122" s="36"/>
      <c r="V122" s="36">
        <f t="shared" si="5"/>
        <v>0</v>
      </c>
      <c r="W122" s="36" t="s">
        <v>223</v>
      </c>
      <c r="X122" s="36" t="s">
        <v>204</v>
      </c>
      <c r="Y122" s="36" t="s">
        <v>228</v>
      </c>
      <c r="Z122" s="36">
        <v>15</v>
      </c>
      <c r="AA122" s="36">
        <v>45</v>
      </c>
      <c r="AB122" s="36">
        <v>40</v>
      </c>
      <c r="AC122" s="36"/>
      <c r="AD122" s="36"/>
      <c r="AE122" s="36"/>
    </row>
    <row r="123" spans="1:31" x14ac:dyDescent="0.25">
      <c r="A123" s="108">
        <v>5</v>
      </c>
      <c r="B123" s="35" t="s">
        <v>159</v>
      </c>
      <c r="C123" s="36">
        <v>115</v>
      </c>
      <c r="D123" s="36" t="s">
        <v>436</v>
      </c>
      <c r="E123" s="36">
        <v>1.5</v>
      </c>
      <c r="F123" s="36">
        <v>1</v>
      </c>
      <c r="G123" s="36"/>
      <c r="H123" s="36"/>
      <c r="I123" s="36">
        <v>205</v>
      </c>
      <c r="J123" s="36">
        <v>18</v>
      </c>
      <c r="K123" s="36"/>
      <c r="L123" s="36">
        <v>1</v>
      </c>
      <c r="M123" s="36">
        <v>10</v>
      </c>
      <c r="N123" s="36"/>
      <c r="O123" s="36"/>
      <c r="P123" s="36"/>
      <c r="Q123" s="36"/>
      <c r="R123" s="36"/>
      <c r="S123" s="36"/>
      <c r="T123" s="36"/>
      <c r="U123" s="36"/>
      <c r="V123" s="36">
        <f t="shared" si="5"/>
        <v>0</v>
      </c>
      <c r="W123" s="36"/>
      <c r="X123" s="36"/>
      <c r="Y123" s="36"/>
      <c r="Z123" s="36"/>
      <c r="AA123" s="36"/>
      <c r="AB123" s="36"/>
      <c r="AC123" s="36"/>
      <c r="AD123" s="36"/>
      <c r="AE123" s="36"/>
    </row>
    <row r="124" spans="1:31" x14ac:dyDescent="0.25">
      <c r="A124" s="108">
        <v>5</v>
      </c>
      <c r="B124" s="35" t="s">
        <v>159</v>
      </c>
      <c r="C124" s="36">
        <v>116</v>
      </c>
      <c r="D124" s="36" t="s">
        <v>437</v>
      </c>
      <c r="E124" s="36">
        <v>50</v>
      </c>
      <c r="F124" s="36"/>
      <c r="G124" s="36">
        <v>0.9</v>
      </c>
      <c r="H124" s="36"/>
      <c r="I124" s="36">
        <v>210</v>
      </c>
      <c r="J124" s="36">
        <v>15</v>
      </c>
      <c r="K124" s="36"/>
      <c r="L124" s="36">
        <v>1</v>
      </c>
      <c r="M124" s="36">
        <v>4</v>
      </c>
      <c r="N124" s="36"/>
      <c r="O124" s="36"/>
      <c r="P124" s="36"/>
      <c r="Q124" s="36"/>
      <c r="R124" s="36"/>
      <c r="S124" s="36"/>
      <c r="T124" s="36"/>
      <c r="U124" s="36"/>
      <c r="V124" s="36">
        <f t="shared" si="5"/>
        <v>0</v>
      </c>
      <c r="W124" s="36"/>
      <c r="X124" s="36"/>
      <c r="Y124" s="36"/>
      <c r="Z124" s="36"/>
      <c r="AA124" s="36"/>
      <c r="AB124" s="36"/>
      <c r="AC124" s="36"/>
      <c r="AD124" s="36"/>
      <c r="AE124" s="36"/>
    </row>
    <row r="125" spans="1:31" x14ac:dyDescent="0.25">
      <c r="A125" s="108">
        <v>5</v>
      </c>
      <c r="B125" s="35" t="s">
        <v>159</v>
      </c>
      <c r="C125" s="36">
        <v>117</v>
      </c>
      <c r="D125" s="36" t="s">
        <v>438</v>
      </c>
      <c r="E125" s="36">
        <v>1</v>
      </c>
      <c r="F125" s="36">
        <v>0.5</v>
      </c>
      <c r="G125" s="36"/>
      <c r="H125" s="36"/>
      <c r="I125" s="36">
        <v>80</v>
      </c>
      <c r="J125" s="36">
        <v>35</v>
      </c>
      <c r="K125" s="36"/>
      <c r="L125" s="36"/>
      <c r="M125" s="36"/>
      <c r="N125" s="36"/>
      <c r="O125" s="36"/>
      <c r="P125" s="36"/>
      <c r="Q125" s="36"/>
      <c r="R125" s="36"/>
      <c r="S125" s="36"/>
      <c r="T125" s="36"/>
      <c r="U125" s="36"/>
      <c r="V125" s="36">
        <f t="shared" si="5"/>
        <v>0</v>
      </c>
      <c r="W125" s="36"/>
      <c r="X125" s="36"/>
      <c r="Y125" s="36"/>
      <c r="Z125" s="36"/>
      <c r="AA125" s="36"/>
      <c r="AB125" s="36"/>
      <c r="AC125" s="36"/>
      <c r="AD125" s="36"/>
      <c r="AE125" s="36"/>
    </row>
    <row r="126" spans="1:31" x14ac:dyDescent="0.25">
      <c r="A126" s="108">
        <v>5</v>
      </c>
      <c r="B126" s="35" t="s">
        <v>159</v>
      </c>
      <c r="C126" s="36">
        <v>118</v>
      </c>
      <c r="D126" s="36" t="s">
        <v>439</v>
      </c>
      <c r="E126" s="36">
        <v>3.2</v>
      </c>
      <c r="F126" s="36"/>
      <c r="G126" s="36">
        <v>1</v>
      </c>
      <c r="H126" s="36"/>
      <c r="I126" s="36">
        <v>148</v>
      </c>
      <c r="J126" s="36">
        <v>35</v>
      </c>
      <c r="K126" s="36"/>
      <c r="L126" s="36"/>
      <c r="M126" s="36">
        <v>1</v>
      </c>
      <c r="N126" s="36"/>
      <c r="O126" s="36"/>
      <c r="P126" s="36"/>
      <c r="Q126" s="36"/>
      <c r="R126" s="36"/>
      <c r="S126" s="36"/>
      <c r="T126" s="36"/>
      <c r="U126" s="36"/>
      <c r="V126" s="36">
        <f t="shared" si="5"/>
        <v>0</v>
      </c>
      <c r="W126" s="36"/>
      <c r="X126" s="36"/>
      <c r="Y126" s="36"/>
      <c r="Z126" s="36"/>
      <c r="AA126" s="36"/>
      <c r="AB126" s="36"/>
      <c r="AC126" s="36"/>
      <c r="AD126" s="36"/>
      <c r="AE126" s="36"/>
    </row>
    <row r="127" spans="1:31" x14ac:dyDescent="0.25">
      <c r="A127" s="108">
        <v>5</v>
      </c>
      <c r="B127" s="35" t="s">
        <v>159</v>
      </c>
      <c r="C127" s="36">
        <v>119</v>
      </c>
      <c r="D127" s="36" t="s">
        <v>440</v>
      </c>
      <c r="E127" s="36">
        <v>5</v>
      </c>
      <c r="F127" s="36"/>
      <c r="G127" s="36">
        <v>1.5</v>
      </c>
      <c r="H127" s="36"/>
      <c r="I127" s="36">
        <v>182</v>
      </c>
      <c r="J127" s="36">
        <v>35</v>
      </c>
      <c r="K127" s="36"/>
      <c r="L127" s="36">
        <v>2</v>
      </c>
      <c r="M127" s="36">
        <v>2</v>
      </c>
      <c r="N127" s="36"/>
      <c r="O127" s="36"/>
      <c r="P127" s="36"/>
      <c r="Q127" s="36"/>
      <c r="R127" s="36"/>
      <c r="S127" s="36"/>
      <c r="T127" s="36"/>
      <c r="U127" s="36"/>
      <c r="V127" s="36">
        <f t="shared" si="5"/>
        <v>0</v>
      </c>
      <c r="W127" s="36"/>
      <c r="X127" s="36"/>
      <c r="Y127" s="36"/>
      <c r="Z127" s="36"/>
      <c r="AA127" s="36"/>
      <c r="AB127" s="36"/>
      <c r="AC127" s="36"/>
      <c r="AD127" s="36"/>
      <c r="AE127" s="36"/>
    </row>
    <row r="128" spans="1:31" x14ac:dyDescent="0.25">
      <c r="A128" s="108">
        <v>5</v>
      </c>
      <c r="B128" s="35" t="s">
        <v>159</v>
      </c>
      <c r="C128" s="36">
        <v>120</v>
      </c>
      <c r="D128" s="36" t="s">
        <v>441</v>
      </c>
      <c r="E128" s="36">
        <v>1.4</v>
      </c>
      <c r="F128" s="36">
        <v>0.5</v>
      </c>
      <c r="G128" s="36"/>
      <c r="H128" s="36"/>
      <c r="I128" s="36">
        <v>200</v>
      </c>
      <c r="J128" s="36">
        <v>50</v>
      </c>
      <c r="K128" s="36"/>
      <c r="L128" s="36">
        <v>2</v>
      </c>
      <c r="M128" s="36">
        <v>2</v>
      </c>
      <c r="N128" s="36"/>
      <c r="O128" s="36"/>
      <c r="P128" s="36"/>
      <c r="Q128" s="36"/>
      <c r="R128" s="36"/>
      <c r="S128" s="36"/>
      <c r="T128" s="36"/>
      <c r="U128" s="36"/>
      <c r="V128" s="36">
        <f t="shared" si="5"/>
        <v>0</v>
      </c>
      <c r="W128" s="36"/>
      <c r="X128" s="36"/>
      <c r="Y128" s="36"/>
      <c r="Z128" s="36"/>
      <c r="AA128" s="36"/>
      <c r="AB128" s="36"/>
      <c r="AC128" s="36"/>
      <c r="AD128" s="36"/>
      <c r="AE128" s="36"/>
    </row>
    <row r="129" spans="1:31" x14ac:dyDescent="0.25">
      <c r="A129" s="108">
        <v>5</v>
      </c>
      <c r="B129" s="35" t="s">
        <v>159</v>
      </c>
      <c r="C129" s="36">
        <v>121</v>
      </c>
      <c r="D129" s="36" t="s">
        <v>442</v>
      </c>
      <c r="E129" s="36">
        <v>1</v>
      </c>
      <c r="F129" s="36"/>
      <c r="G129" s="36"/>
      <c r="H129" s="36"/>
      <c r="I129" s="36">
        <v>400</v>
      </c>
      <c r="J129" s="36">
        <v>4</v>
      </c>
      <c r="K129" s="36"/>
      <c r="L129" s="36">
        <v>1</v>
      </c>
      <c r="M129" s="36">
        <v>3</v>
      </c>
      <c r="N129" s="36"/>
      <c r="O129" s="36"/>
      <c r="P129" s="36"/>
      <c r="Q129" s="36"/>
      <c r="R129" s="36"/>
      <c r="S129" s="36"/>
      <c r="T129" s="36"/>
      <c r="U129" s="36"/>
      <c r="V129" s="36">
        <f t="shared" si="5"/>
        <v>0</v>
      </c>
      <c r="W129" s="36"/>
      <c r="X129" s="36"/>
      <c r="Y129" s="36"/>
      <c r="Z129" s="36"/>
      <c r="AA129" s="36"/>
      <c r="AB129" s="36"/>
      <c r="AC129" s="36"/>
      <c r="AD129" s="36"/>
      <c r="AE129" s="36" t="s">
        <v>257</v>
      </c>
    </row>
    <row r="130" spans="1:31" x14ac:dyDescent="0.25">
      <c r="A130" s="108">
        <v>5</v>
      </c>
      <c r="B130" s="35" t="s">
        <v>159</v>
      </c>
      <c r="C130" s="36">
        <v>122</v>
      </c>
      <c r="D130" s="36" t="s">
        <v>443</v>
      </c>
      <c r="E130" s="36">
        <v>4.4000000000000004</v>
      </c>
      <c r="F130" s="36"/>
      <c r="G130" s="36">
        <v>0.8</v>
      </c>
      <c r="H130" s="36"/>
      <c r="I130" s="36">
        <v>185</v>
      </c>
      <c r="J130" s="36">
        <v>43</v>
      </c>
      <c r="K130" s="36"/>
      <c r="L130" s="36"/>
      <c r="M130" s="36">
        <v>1</v>
      </c>
      <c r="N130" s="36"/>
      <c r="O130" s="36"/>
      <c r="P130" s="36"/>
      <c r="Q130" s="36"/>
      <c r="R130" s="36"/>
      <c r="S130" s="36"/>
      <c r="T130" s="36"/>
      <c r="U130" s="36"/>
      <c r="V130" s="36">
        <f t="shared" si="5"/>
        <v>0</v>
      </c>
      <c r="W130" s="36"/>
      <c r="X130" s="36"/>
      <c r="Y130" s="36"/>
      <c r="Z130" s="36"/>
      <c r="AA130" s="36"/>
      <c r="AB130" s="36"/>
      <c r="AC130" s="36"/>
      <c r="AD130" s="36"/>
      <c r="AE130" s="36"/>
    </row>
    <row r="131" spans="1:31" x14ac:dyDescent="0.25">
      <c r="A131" s="108">
        <v>5</v>
      </c>
      <c r="B131" s="35" t="s">
        <v>159</v>
      </c>
      <c r="C131" s="36">
        <v>123</v>
      </c>
      <c r="D131" s="36" t="s">
        <v>444</v>
      </c>
      <c r="E131" s="36">
        <v>3</v>
      </c>
      <c r="F131" s="36">
        <v>1.5</v>
      </c>
      <c r="G131" s="36"/>
      <c r="H131" s="36">
        <v>27</v>
      </c>
      <c r="I131" s="36">
        <v>200</v>
      </c>
      <c r="J131" s="36">
        <v>27</v>
      </c>
      <c r="K131" s="36"/>
      <c r="L131" s="36"/>
      <c r="M131" s="36">
        <v>1</v>
      </c>
      <c r="N131" s="36">
        <v>82</v>
      </c>
      <c r="O131" s="36">
        <v>4.92</v>
      </c>
      <c r="P131" s="36">
        <v>900</v>
      </c>
      <c r="Q131" s="36">
        <v>4.42</v>
      </c>
      <c r="R131" s="36">
        <v>2.75</v>
      </c>
      <c r="S131" s="36">
        <v>2.33</v>
      </c>
      <c r="T131" s="36"/>
      <c r="U131" s="36"/>
      <c r="V131" s="36">
        <f t="shared" si="5"/>
        <v>0</v>
      </c>
      <c r="W131" s="36" t="s">
        <v>232</v>
      </c>
      <c r="X131" s="36" t="s">
        <v>228</v>
      </c>
      <c r="Y131" s="36" t="s">
        <v>210</v>
      </c>
      <c r="Z131" s="36">
        <v>10</v>
      </c>
      <c r="AA131" s="36">
        <v>45</v>
      </c>
      <c r="AB131" s="36">
        <v>45</v>
      </c>
      <c r="AC131" s="36"/>
      <c r="AD131" s="36"/>
      <c r="AE131" s="36"/>
    </row>
    <row r="132" spans="1:31" x14ac:dyDescent="0.25">
      <c r="A132" s="108">
        <v>5</v>
      </c>
      <c r="B132" s="35" t="s">
        <v>159</v>
      </c>
      <c r="C132" s="36">
        <v>124</v>
      </c>
      <c r="D132" s="36" t="s">
        <v>445</v>
      </c>
      <c r="E132" s="36">
        <v>0.5</v>
      </c>
      <c r="F132" s="36">
        <v>0.25</v>
      </c>
      <c r="G132" s="36"/>
      <c r="H132" s="36"/>
      <c r="I132" s="36">
        <v>75</v>
      </c>
      <c r="J132" s="36">
        <v>30</v>
      </c>
      <c r="K132" s="36"/>
      <c r="L132" s="36"/>
      <c r="M132" s="36"/>
      <c r="N132" s="36"/>
      <c r="O132" s="36"/>
      <c r="P132" s="36"/>
      <c r="Q132" s="36"/>
      <c r="R132" s="36"/>
      <c r="S132" s="36"/>
      <c r="T132" s="36"/>
      <c r="U132" s="36"/>
      <c r="V132" s="36">
        <f t="shared" si="5"/>
        <v>0</v>
      </c>
      <c r="W132" s="36"/>
      <c r="X132" s="36"/>
      <c r="Y132" s="36"/>
      <c r="Z132" s="36"/>
      <c r="AA132" s="36"/>
      <c r="AB132" s="36"/>
      <c r="AC132" s="36"/>
      <c r="AD132" s="36"/>
      <c r="AE132" s="36"/>
    </row>
    <row r="133" spans="1:31" x14ac:dyDescent="0.25">
      <c r="A133" s="108">
        <v>5</v>
      </c>
      <c r="B133" s="35" t="s">
        <v>159</v>
      </c>
      <c r="C133" s="36">
        <v>125</v>
      </c>
      <c r="D133" s="36" t="s">
        <v>446</v>
      </c>
      <c r="E133" s="36">
        <v>2.8</v>
      </c>
      <c r="F133" s="36"/>
      <c r="G133" s="36">
        <v>0.75</v>
      </c>
      <c r="H133" s="36">
        <v>20</v>
      </c>
      <c r="I133" s="36">
        <v>80</v>
      </c>
      <c r="J133" s="36">
        <v>22</v>
      </c>
      <c r="K133" s="36"/>
      <c r="L133" s="36"/>
      <c r="M133" s="36">
        <v>4</v>
      </c>
      <c r="N133" s="36"/>
      <c r="O133" s="36"/>
      <c r="P133" s="36"/>
      <c r="Q133" s="36"/>
      <c r="R133" s="36"/>
      <c r="S133" s="36"/>
      <c r="T133" s="36"/>
      <c r="U133" s="36"/>
      <c r="V133" s="36">
        <f t="shared" si="5"/>
        <v>0</v>
      </c>
      <c r="W133" s="36" t="s">
        <v>238</v>
      </c>
      <c r="X133" s="36" t="s">
        <v>228</v>
      </c>
      <c r="Y133" s="36" t="s">
        <v>228</v>
      </c>
      <c r="Z133" s="36">
        <v>10</v>
      </c>
      <c r="AA133" s="36">
        <v>40</v>
      </c>
      <c r="AB133" s="36">
        <v>50</v>
      </c>
      <c r="AC133" s="36"/>
      <c r="AD133" s="36"/>
      <c r="AE133" s="36"/>
    </row>
    <row r="134" spans="1:31" x14ac:dyDescent="0.25">
      <c r="A134" s="108">
        <v>5</v>
      </c>
      <c r="B134" s="35" t="s">
        <v>159</v>
      </c>
      <c r="C134" s="36">
        <v>126</v>
      </c>
      <c r="D134" s="36" t="s">
        <v>447</v>
      </c>
      <c r="E134" s="36">
        <v>2</v>
      </c>
      <c r="F134" s="36">
        <v>0.5</v>
      </c>
      <c r="G134" s="36"/>
      <c r="H134" s="36"/>
      <c r="I134" s="36">
        <v>220</v>
      </c>
      <c r="J134" s="36">
        <v>45</v>
      </c>
      <c r="K134" s="36">
        <v>1</v>
      </c>
      <c r="L134" s="36"/>
      <c r="M134" s="36">
        <v>1</v>
      </c>
      <c r="N134" s="36"/>
      <c r="O134" s="36"/>
      <c r="P134" s="36"/>
      <c r="Q134" s="36"/>
      <c r="R134" s="36"/>
      <c r="S134" s="36"/>
      <c r="T134" s="36"/>
      <c r="U134" s="36"/>
      <c r="V134" s="36">
        <f t="shared" si="5"/>
        <v>0</v>
      </c>
      <c r="W134" s="36"/>
      <c r="X134" s="36"/>
      <c r="Y134" s="36"/>
      <c r="Z134" s="36"/>
      <c r="AA134" s="36"/>
      <c r="AB134" s="36"/>
      <c r="AC134" s="36"/>
      <c r="AD134" s="36"/>
      <c r="AE134" s="36"/>
    </row>
    <row r="135" spans="1:31" x14ac:dyDescent="0.25">
      <c r="A135" s="108">
        <v>5</v>
      </c>
      <c r="B135" s="35" t="s">
        <v>159</v>
      </c>
      <c r="C135" s="36">
        <v>127</v>
      </c>
      <c r="D135" s="36" t="s">
        <v>448</v>
      </c>
      <c r="E135" s="36">
        <v>4.5</v>
      </c>
      <c r="F135" s="36"/>
      <c r="G135" s="36">
        <v>1</v>
      </c>
      <c r="H135" s="36"/>
      <c r="I135" s="36">
        <v>140</v>
      </c>
      <c r="J135" s="36">
        <v>50</v>
      </c>
      <c r="K135" s="36">
        <v>1</v>
      </c>
      <c r="L135" s="36">
        <v>1</v>
      </c>
      <c r="M135" s="36">
        <v>6</v>
      </c>
      <c r="N135" s="36"/>
      <c r="O135" s="36"/>
      <c r="P135" s="36"/>
      <c r="Q135" s="36"/>
      <c r="R135" s="36"/>
      <c r="S135" s="36"/>
      <c r="T135" s="36"/>
      <c r="U135" s="36"/>
      <c r="V135" s="36">
        <f t="shared" si="5"/>
        <v>0</v>
      </c>
      <c r="W135" s="36"/>
      <c r="X135" s="36"/>
      <c r="Y135" s="36"/>
      <c r="Z135" s="36"/>
      <c r="AA135" s="36"/>
      <c r="AB135" s="36"/>
      <c r="AC135" s="36"/>
      <c r="AD135" s="36"/>
      <c r="AE135" s="36"/>
    </row>
    <row r="136" spans="1:31" x14ac:dyDescent="0.25">
      <c r="A136" s="108">
        <v>5</v>
      </c>
      <c r="B136" s="35" t="s">
        <v>159</v>
      </c>
      <c r="C136" s="36">
        <v>128</v>
      </c>
      <c r="D136" s="36" t="s">
        <v>449</v>
      </c>
      <c r="E136" s="36">
        <v>2</v>
      </c>
      <c r="F136" s="36"/>
      <c r="G136" s="36"/>
      <c r="H136" s="36"/>
      <c r="I136" s="36">
        <v>375</v>
      </c>
      <c r="J136" s="36">
        <v>6</v>
      </c>
      <c r="K136" s="36">
        <v>1</v>
      </c>
      <c r="L136" s="36">
        <v>1</v>
      </c>
      <c r="M136" s="36">
        <v>7</v>
      </c>
      <c r="N136" s="36"/>
      <c r="O136" s="36"/>
      <c r="P136" s="36"/>
      <c r="Q136" s="36"/>
      <c r="R136" s="36"/>
      <c r="S136" s="36"/>
      <c r="T136" s="36"/>
      <c r="U136" s="36"/>
      <c r="V136" s="36">
        <f t="shared" si="5"/>
        <v>0</v>
      </c>
      <c r="W136" s="36"/>
      <c r="X136" s="36"/>
      <c r="Y136" s="36"/>
      <c r="Z136" s="36"/>
      <c r="AA136" s="36"/>
      <c r="AB136" s="36"/>
      <c r="AC136" s="36"/>
      <c r="AD136" s="36"/>
      <c r="AE136" s="36" t="s">
        <v>258</v>
      </c>
    </row>
    <row r="137" spans="1:31" x14ac:dyDescent="0.25">
      <c r="A137" s="108">
        <v>5</v>
      </c>
      <c r="B137" s="35" t="s">
        <v>159</v>
      </c>
      <c r="C137" s="36">
        <v>129</v>
      </c>
      <c r="D137" s="36" t="s">
        <v>450</v>
      </c>
      <c r="E137" s="36">
        <v>3.8</v>
      </c>
      <c r="F137" s="36"/>
      <c r="G137" s="36">
        <v>1.2</v>
      </c>
      <c r="H137" s="36"/>
      <c r="I137" s="36">
        <v>100</v>
      </c>
      <c r="J137" s="36">
        <v>30</v>
      </c>
      <c r="K137" s="36"/>
      <c r="L137" s="36"/>
      <c r="M137" s="36"/>
      <c r="N137" s="36"/>
      <c r="O137" s="36"/>
      <c r="P137" s="36"/>
      <c r="Q137" s="36"/>
      <c r="R137" s="36"/>
      <c r="S137" s="36"/>
      <c r="T137" s="36"/>
      <c r="U137" s="36"/>
      <c r="V137" s="36">
        <f t="shared" si="5"/>
        <v>0</v>
      </c>
      <c r="W137" s="36"/>
      <c r="X137" s="36"/>
      <c r="Y137" s="36"/>
      <c r="Z137" s="36"/>
      <c r="AA137" s="36"/>
      <c r="AB137" s="36"/>
      <c r="AC137" s="36"/>
      <c r="AD137" s="36"/>
      <c r="AE137" s="36"/>
    </row>
    <row r="138" spans="1:31" x14ac:dyDescent="0.25">
      <c r="A138" s="108">
        <v>5</v>
      </c>
      <c r="B138" s="35" t="s">
        <v>159</v>
      </c>
      <c r="C138" s="36">
        <v>130</v>
      </c>
      <c r="D138" s="36" t="s">
        <v>451</v>
      </c>
      <c r="E138" s="36">
        <v>1.5</v>
      </c>
      <c r="F138" s="36"/>
      <c r="G138" s="36"/>
      <c r="H138" s="36"/>
      <c r="I138" s="36">
        <v>110</v>
      </c>
      <c r="J138" s="36">
        <v>3</v>
      </c>
      <c r="K138" s="36"/>
      <c r="L138" s="36"/>
      <c r="M138" s="36"/>
      <c r="N138" s="36"/>
      <c r="O138" s="36"/>
      <c r="P138" s="36"/>
      <c r="Q138" s="36"/>
      <c r="R138" s="36"/>
      <c r="S138" s="36"/>
      <c r="T138" s="36"/>
      <c r="U138" s="36"/>
      <c r="V138" s="36">
        <f t="shared" si="5"/>
        <v>0</v>
      </c>
      <c r="W138" s="36"/>
      <c r="X138" s="36"/>
      <c r="Y138" s="36"/>
      <c r="Z138" s="36"/>
      <c r="AA138" s="36"/>
      <c r="AB138" s="36"/>
      <c r="AC138" s="36"/>
      <c r="AD138" s="36"/>
      <c r="AE138" s="36" t="s">
        <v>259</v>
      </c>
    </row>
    <row r="139" spans="1:31" x14ac:dyDescent="0.25">
      <c r="A139" s="108">
        <v>5</v>
      </c>
      <c r="B139" s="35" t="s">
        <v>159</v>
      </c>
      <c r="C139" s="36">
        <v>131</v>
      </c>
      <c r="D139" s="36" t="s">
        <v>452</v>
      </c>
      <c r="E139" s="36">
        <v>3.5</v>
      </c>
      <c r="F139" s="36"/>
      <c r="G139" s="36">
        <v>1.3</v>
      </c>
      <c r="H139" s="36"/>
      <c r="I139" s="36">
        <v>95</v>
      </c>
      <c r="J139" s="36">
        <v>40</v>
      </c>
      <c r="K139" s="36">
        <v>1</v>
      </c>
      <c r="L139" s="36"/>
      <c r="M139" s="36"/>
      <c r="N139" s="36"/>
      <c r="O139" s="36"/>
      <c r="P139" s="36"/>
      <c r="Q139" s="36"/>
      <c r="R139" s="36"/>
      <c r="S139" s="36"/>
      <c r="T139" s="36"/>
      <c r="U139" s="36"/>
      <c r="V139" s="36">
        <f t="shared" si="5"/>
        <v>0</v>
      </c>
      <c r="W139" s="36"/>
      <c r="X139" s="36"/>
      <c r="Y139" s="36"/>
      <c r="Z139" s="36"/>
      <c r="AA139" s="36"/>
      <c r="AB139" s="36"/>
      <c r="AC139" s="36"/>
      <c r="AD139" s="36"/>
      <c r="AE139" s="36"/>
    </row>
    <row r="140" spans="1:31" x14ac:dyDescent="0.25">
      <c r="A140" s="108">
        <v>5</v>
      </c>
      <c r="B140" s="35" t="s">
        <v>159</v>
      </c>
      <c r="C140" s="36">
        <v>132</v>
      </c>
      <c r="D140" s="36" t="s">
        <v>453</v>
      </c>
      <c r="E140" s="36">
        <v>5.5</v>
      </c>
      <c r="F140" s="36"/>
      <c r="G140" s="36">
        <v>1.3</v>
      </c>
      <c r="H140" s="36"/>
      <c r="I140" s="36">
        <v>165</v>
      </c>
      <c r="J140" s="36">
        <v>55</v>
      </c>
      <c r="K140" s="36"/>
      <c r="L140" s="36">
        <v>2</v>
      </c>
      <c r="M140" s="36">
        <v>5</v>
      </c>
      <c r="N140" s="36"/>
      <c r="O140" s="36"/>
      <c r="P140" s="36"/>
      <c r="Q140" s="36"/>
      <c r="R140" s="36"/>
      <c r="S140" s="36"/>
      <c r="T140" s="36"/>
      <c r="U140" s="36"/>
      <c r="V140" s="36">
        <f t="shared" si="5"/>
        <v>0</v>
      </c>
      <c r="W140" s="36"/>
      <c r="X140" s="36"/>
      <c r="Y140" s="36"/>
      <c r="Z140" s="36"/>
      <c r="AA140" s="36"/>
      <c r="AB140" s="36"/>
      <c r="AC140" s="36"/>
      <c r="AD140" s="36"/>
      <c r="AE140" s="36"/>
    </row>
    <row r="141" spans="1:31" x14ac:dyDescent="0.25">
      <c r="A141" s="108">
        <v>5</v>
      </c>
      <c r="B141" s="35" t="s">
        <v>159</v>
      </c>
      <c r="C141" s="36">
        <v>133</v>
      </c>
      <c r="D141" s="36" t="s">
        <v>454</v>
      </c>
      <c r="E141" s="36">
        <v>4.2</v>
      </c>
      <c r="F141" s="36"/>
      <c r="G141" s="36"/>
      <c r="H141" s="36"/>
      <c r="I141" s="36">
        <v>820</v>
      </c>
      <c r="J141" s="36">
        <v>15</v>
      </c>
      <c r="K141" s="36"/>
      <c r="L141" s="36">
        <v>1</v>
      </c>
      <c r="M141" s="36">
        <v>10</v>
      </c>
      <c r="N141" s="36"/>
      <c r="O141" s="36"/>
      <c r="P141" s="36"/>
      <c r="Q141" s="36"/>
      <c r="R141" s="36"/>
      <c r="S141" s="36"/>
      <c r="T141" s="36"/>
      <c r="U141" s="36"/>
      <c r="V141" s="36">
        <f t="shared" si="5"/>
        <v>0</v>
      </c>
      <c r="W141" s="36"/>
      <c r="X141" s="36"/>
      <c r="Y141" s="36"/>
      <c r="Z141" s="36"/>
      <c r="AA141" s="36"/>
      <c r="AB141" s="36"/>
      <c r="AC141" s="36"/>
      <c r="AD141" s="36"/>
      <c r="AE141" s="36" t="s">
        <v>260</v>
      </c>
    </row>
    <row r="142" spans="1:31" x14ac:dyDescent="0.25">
      <c r="A142" s="108">
        <v>5</v>
      </c>
      <c r="B142" s="35" t="s">
        <v>159</v>
      </c>
      <c r="C142" s="36">
        <v>134</v>
      </c>
      <c r="D142" s="36" t="s">
        <v>455</v>
      </c>
      <c r="E142" s="36">
        <v>3</v>
      </c>
      <c r="F142" s="36"/>
      <c r="G142" s="36">
        <v>1.5</v>
      </c>
      <c r="H142" s="36"/>
      <c r="I142" s="36">
        <v>120</v>
      </c>
      <c r="J142" s="36">
        <v>40</v>
      </c>
      <c r="K142" s="36"/>
      <c r="L142" s="36"/>
      <c r="M142" s="36">
        <v>1</v>
      </c>
      <c r="N142" s="36"/>
      <c r="O142" s="36"/>
      <c r="P142" s="36"/>
      <c r="Q142" s="36"/>
      <c r="R142" s="36"/>
      <c r="S142" s="36"/>
      <c r="T142" s="36"/>
      <c r="U142" s="36"/>
      <c r="V142" s="36">
        <f t="shared" si="5"/>
        <v>0</v>
      </c>
      <c r="W142" s="36"/>
      <c r="X142" s="36"/>
      <c r="Y142" s="36"/>
      <c r="Z142" s="36"/>
      <c r="AA142" s="36"/>
      <c r="AB142" s="36"/>
      <c r="AC142" s="36"/>
      <c r="AD142" s="36"/>
      <c r="AE142" s="36"/>
    </row>
    <row r="143" spans="1:31" x14ac:dyDescent="0.25">
      <c r="A143" s="108">
        <v>5</v>
      </c>
      <c r="B143" s="35" t="s">
        <v>159</v>
      </c>
      <c r="C143" s="36">
        <v>135</v>
      </c>
      <c r="D143" s="36" t="s">
        <v>456</v>
      </c>
      <c r="E143" s="36">
        <v>2</v>
      </c>
      <c r="F143" s="36">
        <v>1.5</v>
      </c>
      <c r="G143" s="36"/>
      <c r="H143" s="36"/>
      <c r="I143" s="36">
        <v>220</v>
      </c>
      <c r="J143" s="36">
        <v>30</v>
      </c>
      <c r="K143" s="36"/>
      <c r="L143" s="36"/>
      <c r="M143" s="36">
        <v>1</v>
      </c>
      <c r="N143" s="36"/>
      <c r="O143" s="36"/>
      <c r="P143" s="36"/>
      <c r="Q143" s="36"/>
      <c r="R143" s="36"/>
      <c r="S143" s="36"/>
      <c r="T143" s="36"/>
      <c r="U143" s="36"/>
      <c r="V143" s="36">
        <f t="shared" si="5"/>
        <v>0</v>
      </c>
      <c r="W143" s="36"/>
      <c r="X143" s="36"/>
      <c r="Y143" s="36"/>
      <c r="Z143" s="36"/>
      <c r="AA143" s="36"/>
      <c r="AB143" s="36"/>
      <c r="AC143" s="36"/>
      <c r="AD143" s="36"/>
      <c r="AE143" s="36"/>
    </row>
    <row r="144" spans="1:31" x14ac:dyDescent="0.25">
      <c r="A144" s="108">
        <v>5</v>
      </c>
      <c r="B144" s="35" t="s">
        <v>159</v>
      </c>
      <c r="C144" s="36">
        <v>136</v>
      </c>
      <c r="D144" s="36" t="s">
        <v>457</v>
      </c>
      <c r="E144" s="36">
        <v>1.5</v>
      </c>
      <c r="F144" s="36">
        <v>1</v>
      </c>
      <c r="G144" s="36"/>
      <c r="H144" s="36"/>
      <c r="I144" s="36">
        <v>170</v>
      </c>
      <c r="J144" s="36">
        <v>55</v>
      </c>
      <c r="K144" s="36"/>
      <c r="L144" s="36"/>
      <c r="M144" s="36">
        <v>1</v>
      </c>
      <c r="N144" s="36"/>
      <c r="O144" s="36"/>
      <c r="P144" s="36"/>
      <c r="Q144" s="36"/>
      <c r="R144" s="36"/>
      <c r="S144" s="36"/>
      <c r="T144" s="36"/>
      <c r="U144" s="36"/>
      <c r="V144" s="36">
        <f t="shared" si="5"/>
        <v>0</v>
      </c>
      <c r="W144" s="36"/>
      <c r="X144" s="36"/>
      <c r="Y144" s="36"/>
      <c r="Z144" s="36"/>
      <c r="AA144" s="36"/>
      <c r="AB144" s="36"/>
      <c r="AC144" s="36"/>
      <c r="AD144" s="36"/>
      <c r="AE144" s="36"/>
    </row>
    <row r="145" spans="1:31" x14ac:dyDescent="0.25">
      <c r="A145" s="108">
        <v>5</v>
      </c>
      <c r="B145" s="35" t="s">
        <v>159</v>
      </c>
      <c r="C145" s="36">
        <v>137</v>
      </c>
      <c r="D145" s="36" t="s">
        <v>458</v>
      </c>
      <c r="E145" s="36">
        <v>3</v>
      </c>
      <c r="F145" s="36"/>
      <c r="G145" s="36"/>
      <c r="H145" s="36"/>
      <c r="I145" s="36">
        <v>1255</v>
      </c>
      <c r="J145" s="36">
        <v>10</v>
      </c>
      <c r="K145" s="36">
        <v>1</v>
      </c>
      <c r="L145" s="36">
        <v>4</v>
      </c>
      <c r="M145" s="36">
        <v>8</v>
      </c>
      <c r="N145" s="36"/>
      <c r="O145" s="36"/>
      <c r="P145" s="36"/>
      <c r="Q145" s="36"/>
      <c r="R145" s="36"/>
      <c r="S145" s="36"/>
      <c r="T145" s="36"/>
      <c r="U145" s="36"/>
      <c r="V145" s="36">
        <f t="shared" si="5"/>
        <v>0</v>
      </c>
      <c r="W145" s="36"/>
      <c r="X145" s="36"/>
      <c r="Y145" s="36"/>
      <c r="Z145" s="36"/>
      <c r="AA145" s="36"/>
      <c r="AB145" s="36"/>
      <c r="AC145" s="36"/>
      <c r="AD145" s="36"/>
      <c r="AE145" s="36" t="s">
        <v>260</v>
      </c>
    </row>
    <row r="146" spans="1:31" x14ac:dyDescent="0.25">
      <c r="A146" s="108">
        <v>5</v>
      </c>
      <c r="B146" s="35" t="s">
        <v>159</v>
      </c>
      <c r="C146" s="36">
        <v>138</v>
      </c>
      <c r="D146" s="36" t="s">
        <v>459</v>
      </c>
      <c r="E146" s="36">
        <v>3.2</v>
      </c>
      <c r="F146" s="36"/>
      <c r="G146" s="36">
        <v>1</v>
      </c>
      <c r="H146" s="36">
        <v>27</v>
      </c>
      <c r="I146" s="36">
        <v>75</v>
      </c>
      <c r="J146" s="36">
        <v>25</v>
      </c>
      <c r="K146" s="36"/>
      <c r="L146" s="36"/>
      <c r="M146" s="36">
        <v>1</v>
      </c>
      <c r="N146" s="36"/>
      <c r="O146" s="36"/>
      <c r="P146" s="36"/>
      <c r="Q146" s="36"/>
      <c r="R146" s="36"/>
      <c r="S146" s="36"/>
      <c r="T146" s="36"/>
      <c r="U146" s="36"/>
      <c r="V146" s="36">
        <f t="shared" si="5"/>
        <v>0</v>
      </c>
      <c r="W146" s="36" t="s">
        <v>238</v>
      </c>
      <c r="X146" s="36" t="s">
        <v>228</v>
      </c>
      <c r="Y146" s="36" t="s">
        <v>210</v>
      </c>
      <c r="Z146" s="36">
        <v>5</v>
      </c>
      <c r="AA146" s="36">
        <v>45</v>
      </c>
      <c r="AB146" s="36">
        <v>50</v>
      </c>
      <c r="AC146" s="36"/>
      <c r="AD146" s="36"/>
      <c r="AE146" s="36"/>
    </row>
    <row r="147" spans="1:31" x14ac:dyDescent="0.25">
      <c r="A147" s="108">
        <v>5</v>
      </c>
      <c r="B147" s="35" t="s">
        <v>159</v>
      </c>
      <c r="C147" s="36">
        <v>139</v>
      </c>
      <c r="D147" s="36" t="s">
        <v>460</v>
      </c>
      <c r="E147" s="36">
        <v>1.5</v>
      </c>
      <c r="F147" s="36"/>
      <c r="G147" s="36"/>
      <c r="H147" s="36"/>
      <c r="I147" s="36">
        <v>100</v>
      </c>
      <c r="J147" s="36">
        <v>25</v>
      </c>
      <c r="K147" s="36"/>
      <c r="L147" s="36">
        <v>1</v>
      </c>
      <c r="M147" s="36">
        <v>2</v>
      </c>
      <c r="N147" s="36"/>
      <c r="O147" s="36"/>
      <c r="P147" s="36"/>
      <c r="Q147" s="36"/>
      <c r="R147" s="36"/>
      <c r="S147" s="36"/>
      <c r="T147" s="36"/>
      <c r="U147" s="36"/>
      <c r="V147" s="36">
        <f t="shared" si="5"/>
        <v>0</v>
      </c>
      <c r="W147" s="36"/>
      <c r="X147" s="36"/>
      <c r="Y147" s="36"/>
      <c r="Z147" s="36"/>
      <c r="AA147" s="36"/>
      <c r="AB147" s="36"/>
      <c r="AC147" s="36"/>
      <c r="AD147" s="36"/>
      <c r="AE147" s="36" t="s">
        <v>260</v>
      </c>
    </row>
    <row r="148" spans="1:31" x14ac:dyDescent="0.25">
      <c r="A148" s="108">
        <v>5</v>
      </c>
      <c r="B148" s="35" t="s">
        <v>159</v>
      </c>
      <c r="C148" s="36"/>
      <c r="D148" s="36" t="s">
        <v>261</v>
      </c>
      <c r="E148" s="36"/>
      <c r="F148" s="36"/>
      <c r="G148" s="36"/>
      <c r="H148" s="36"/>
      <c r="I148" s="36"/>
      <c r="J148" s="36"/>
      <c r="K148" s="36"/>
      <c r="L148" s="36">
        <v>4</v>
      </c>
      <c r="M148" s="36">
        <v>10</v>
      </c>
      <c r="N148" s="36"/>
      <c r="O148" s="36"/>
      <c r="P148" s="36"/>
      <c r="Q148" s="36"/>
      <c r="R148" s="36"/>
      <c r="S148" s="36"/>
      <c r="T148" s="36"/>
      <c r="U148" s="36"/>
      <c r="V148" s="36"/>
      <c r="W148" s="36"/>
      <c r="X148" s="36"/>
      <c r="Y148" s="36"/>
      <c r="Z148" s="36"/>
      <c r="AA148" s="36"/>
      <c r="AB148" s="36"/>
      <c r="AC148" s="36"/>
      <c r="AD148" s="36"/>
      <c r="AE148" s="36" t="s">
        <v>262</v>
      </c>
    </row>
    <row r="149" spans="1:31" x14ac:dyDescent="0.25">
      <c r="A149" s="108">
        <v>5</v>
      </c>
      <c r="B149" s="35" t="s">
        <v>159</v>
      </c>
      <c r="C149" s="36">
        <v>140</v>
      </c>
      <c r="D149" s="36" t="s">
        <v>461</v>
      </c>
      <c r="E149" s="36">
        <v>1.5</v>
      </c>
      <c r="F149" s="36">
        <v>1</v>
      </c>
      <c r="G149" s="36"/>
      <c r="H149" s="36"/>
      <c r="I149" s="36">
        <v>52</v>
      </c>
      <c r="J149" s="36">
        <v>30</v>
      </c>
      <c r="K149" s="36"/>
      <c r="L149" s="36"/>
      <c r="M149" s="36"/>
      <c r="N149" s="36"/>
      <c r="O149" s="36"/>
      <c r="P149" s="36"/>
      <c r="Q149" s="36"/>
      <c r="R149" s="36"/>
      <c r="S149" s="36"/>
      <c r="T149" s="36"/>
      <c r="U149" s="36"/>
      <c r="V149" s="36">
        <f t="shared" ref="V149:V162" si="6">T149+U149</f>
        <v>0</v>
      </c>
      <c r="W149" s="36"/>
      <c r="X149" s="36"/>
      <c r="Y149" s="36"/>
      <c r="Z149" s="36"/>
      <c r="AA149" s="36"/>
      <c r="AB149" s="36"/>
      <c r="AC149" s="36"/>
      <c r="AD149" s="36"/>
      <c r="AE149" s="36"/>
    </row>
    <row r="150" spans="1:31" x14ac:dyDescent="0.25">
      <c r="A150" s="108">
        <v>5</v>
      </c>
      <c r="B150" s="35" t="s">
        <v>159</v>
      </c>
      <c r="C150" s="36">
        <v>141</v>
      </c>
      <c r="D150" s="36" t="s">
        <v>462</v>
      </c>
      <c r="E150" s="36">
        <v>6</v>
      </c>
      <c r="F150" s="36"/>
      <c r="G150" s="36">
        <v>1.2</v>
      </c>
      <c r="H150" s="36"/>
      <c r="I150" s="36">
        <v>100</v>
      </c>
      <c r="J150" s="36">
        <v>40</v>
      </c>
      <c r="K150" s="36"/>
      <c r="L150" s="36"/>
      <c r="M150" s="36"/>
      <c r="N150" s="36"/>
      <c r="O150" s="36"/>
      <c r="P150" s="36"/>
      <c r="Q150" s="36"/>
      <c r="R150" s="36"/>
      <c r="S150" s="36"/>
      <c r="T150" s="36"/>
      <c r="U150" s="36"/>
      <c r="V150" s="36">
        <f t="shared" si="6"/>
        <v>0</v>
      </c>
      <c r="W150" s="36"/>
      <c r="X150" s="36"/>
      <c r="Y150" s="36"/>
      <c r="Z150" s="36"/>
      <c r="AA150" s="36"/>
      <c r="AB150" s="36"/>
      <c r="AC150" s="36"/>
      <c r="AD150" s="36"/>
      <c r="AE150" s="36"/>
    </row>
    <row r="151" spans="1:31" x14ac:dyDescent="0.25">
      <c r="A151" s="108">
        <v>5</v>
      </c>
      <c r="B151" s="35" t="s">
        <v>159</v>
      </c>
      <c r="C151" s="36">
        <v>142</v>
      </c>
      <c r="D151" s="36" t="s">
        <v>463</v>
      </c>
      <c r="E151" s="36">
        <v>1.5</v>
      </c>
      <c r="F151" s="36">
        <v>0.5</v>
      </c>
      <c r="G151" s="36"/>
      <c r="H151" s="36">
        <v>52</v>
      </c>
      <c r="I151" s="36">
        <v>130</v>
      </c>
      <c r="J151" s="36">
        <v>52</v>
      </c>
      <c r="K151" s="36"/>
      <c r="L151" s="36">
        <v>1</v>
      </c>
      <c r="M151" s="36">
        <v>1</v>
      </c>
      <c r="N151" s="36">
        <v>62</v>
      </c>
      <c r="O151" s="36">
        <v>3.33</v>
      </c>
      <c r="P151" s="36">
        <v>350</v>
      </c>
      <c r="Q151" s="36">
        <v>2.58</v>
      </c>
      <c r="R151" s="36">
        <v>2.08</v>
      </c>
      <c r="S151" s="36">
        <v>2</v>
      </c>
      <c r="T151" s="36"/>
      <c r="U151" s="36"/>
      <c r="V151" s="36">
        <f t="shared" si="6"/>
        <v>0</v>
      </c>
      <c r="W151" s="36" t="s">
        <v>238</v>
      </c>
      <c r="X151" s="36" t="s">
        <v>228</v>
      </c>
      <c r="Y151" s="36" t="s">
        <v>210</v>
      </c>
      <c r="Z151" s="36"/>
      <c r="AA151" s="36">
        <v>50</v>
      </c>
      <c r="AB151" s="36">
        <v>50</v>
      </c>
      <c r="AC151" s="36"/>
      <c r="AD151" s="36"/>
      <c r="AE151" s="36"/>
    </row>
    <row r="152" spans="1:31" x14ac:dyDescent="0.25">
      <c r="A152" s="108">
        <v>5</v>
      </c>
      <c r="B152" s="35" t="s">
        <v>159</v>
      </c>
      <c r="C152" s="36">
        <v>143</v>
      </c>
      <c r="D152" s="36" t="s">
        <v>464</v>
      </c>
      <c r="E152" s="36">
        <v>5.5</v>
      </c>
      <c r="F152" s="36"/>
      <c r="G152" s="36">
        <v>0.9</v>
      </c>
      <c r="H152" s="36"/>
      <c r="I152" s="36">
        <v>168</v>
      </c>
      <c r="J152" s="36">
        <v>45</v>
      </c>
      <c r="K152" s="36"/>
      <c r="L152" s="36">
        <v>2</v>
      </c>
      <c r="M152" s="36">
        <v>4</v>
      </c>
      <c r="N152" s="36"/>
      <c r="O152" s="36"/>
      <c r="P152" s="36"/>
      <c r="Q152" s="36"/>
      <c r="R152" s="36"/>
      <c r="S152" s="36"/>
      <c r="T152" s="36"/>
      <c r="U152" s="36"/>
      <c r="V152" s="36">
        <f t="shared" si="6"/>
        <v>0</v>
      </c>
      <c r="W152" s="36"/>
      <c r="X152" s="36"/>
      <c r="Y152" s="36"/>
      <c r="Z152" s="36"/>
      <c r="AA152" s="36"/>
      <c r="AB152" s="36"/>
      <c r="AC152" s="36"/>
      <c r="AD152" s="36"/>
      <c r="AE152" s="36"/>
    </row>
    <row r="153" spans="1:31" x14ac:dyDescent="0.25">
      <c r="A153" s="108">
        <v>5</v>
      </c>
      <c r="B153" s="35" t="s">
        <v>159</v>
      </c>
      <c r="C153" s="36">
        <v>144</v>
      </c>
      <c r="D153" s="36" t="s">
        <v>263</v>
      </c>
      <c r="E153" s="36">
        <v>2</v>
      </c>
      <c r="F153" s="36">
        <v>0.5</v>
      </c>
      <c r="G153" s="36"/>
      <c r="H153" s="36"/>
      <c r="I153" s="36">
        <v>165</v>
      </c>
      <c r="J153" s="36">
        <v>45</v>
      </c>
      <c r="K153" s="36"/>
      <c r="L153" s="36"/>
      <c r="M153" s="36"/>
      <c r="N153" s="36"/>
      <c r="O153" s="36"/>
      <c r="P153" s="36"/>
      <c r="Q153" s="36"/>
      <c r="R153" s="36"/>
      <c r="S153" s="36"/>
      <c r="T153" s="36"/>
      <c r="U153" s="36"/>
      <c r="V153" s="36">
        <f t="shared" si="6"/>
        <v>0</v>
      </c>
      <c r="W153" s="36"/>
      <c r="X153" s="36"/>
      <c r="Y153" s="36"/>
      <c r="Z153" s="36"/>
      <c r="AA153" s="36"/>
      <c r="AB153" s="36"/>
      <c r="AC153" s="36"/>
      <c r="AD153" s="36"/>
      <c r="AE153" s="36"/>
    </row>
    <row r="154" spans="1:31" x14ac:dyDescent="0.25">
      <c r="A154" s="108">
        <v>5</v>
      </c>
      <c r="B154" s="35" t="s">
        <v>159</v>
      </c>
      <c r="C154" s="36">
        <v>145</v>
      </c>
      <c r="D154" s="36" t="s">
        <v>465</v>
      </c>
      <c r="E154" s="36">
        <v>2.5</v>
      </c>
      <c r="F154" s="36"/>
      <c r="G154" s="36">
        <v>1</v>
      </c>
      <c r="H154" s="36"/>
      <c r="I154" s="36">
        <v>55</v>
      </c>
      <c r="J154" s="36">
        <v>35</v>
      </c>
      <c r="K154" s="36"/>
      <c r="L154" s="36"/>
      <c r="M154" s="36">
        <v>1</v>
      </c>
      <c r="N154" s="36"/>
      <c r="O154" s="36"/>
      <c r="P154" s="36"/>
      <c r="Q154" s="36"/>
      <c r="R154" s="36"/>
      <c r="S154" s="36"/>
      <c r="T154" s="36"/>
      <c r="U154" s="36"/>
      <c r="V154" s="36">
        <f t="shared" si="6"/>
        <v>0</v>
      </c>
      <c r="W154" s="36"/>
      <c r="X154" s="36"/>
      <c r="Y154" s="36"/>
      <c r="Z154" s="36"/>
      <c r="AA154" s="36"/>
      <c r="AB154" s="36"/>
      <c r="AC154" s="36"/>
      <c r="AD154" s="36"/>
      <c r="AE154" s="36"/>
    </row>
    <row r="155" spans="1:31" x14ac:dyDescent="0.25">
      <c r="A155" s="108">
        <v>5</v>
      </c>
      <c r="B155" s="35" t="s">
        <v>159</v>
      </c>
      <c r="C155" s="36">
        <v>146</v>
      </c>
      <c r="D155" s="36" t="s">
        <v>466</v>
      </c>
      <c r="E155" s="36">
        <v>2.5</v>
      </c>
      <c r="F155" s="36">
        <v>1.5</v>
      </c>
      <c r="G155" s="36"/>
      <c r="H155" s="36"/>
      <c r="I155" s="36">
        <v>300</v>
      </c>
      <c r="J155" s="36">
        <v>55</v>
      </c>
      <c r="K155" s="36"/>
      <c r="L155" s="36"/>
      <c r="M155" s="36">
        <v>1</v>
      </c>
      <c r="N155" s="36"/>
      <c r="O155" s="36"/>
      <c r="P155" s="36"/>
      <c r="Q155" s="36"/>
      <c r="R155" s="36"/>
      <c r="S155" s="36"/>
      <c r="T155" s="36"/>
      <c r="U155" s="36"/>
      <c r="V155" s="36">
        <f t="shared" si="6"/>
        <v>0</v>
      </c>
      <c r="W155" s="36"/>
      <c r="X155" s="36"/>
      <c r="Y155" s="36"/>
      <c r="Z155" s="36"/>
      <c r="AA155" s="36"/>
      <c r="AB155" s="36"/>
      <c r="AC155" s="36"/>
      <c r="AD155" s="36"/>
      <c r="AE155" s="36"/>
    </row>
    <row r="156" spans="1:31" x14ac:dyDescent="0.25">
      <c r="A156" s="108">
        <v>5</v>
      </c>
      <c r="B156" s="35" t="s">
        <v>159</v>
      </c>
      <c r="C156" s="36">
        <v>147</v>
      </c>
      <c r="D156" s="36" t="s">
        <v>467</v>
      </c>
      <c r="E156" s="36">
        <v>2.9</v>
      </c>
      <c r="F156" s="36"/>
      <c r="G156" s="36">
        <v>1.5</v>
      </c>
      <c r="H156" s="36"/>
      <c r="I156" s="36">
        <v>75</v>
      </c>
      <c r="J156" s="36">
        <v>25</v>
      </c>
      <c r="K156" s="36"/>
      <c r="L156" s="36"/>
      <c r="M156" s="36">
        <v>1</v>
      </c>
      <c r="N156" s="36"/>
      <c r="O156" s="36"/>
      <c r="P156" s="36"/>
      <c r="Q156" s="36"/>
      <c r="R156" s="36"/>
      <c r="S156" s="36"/>
      <c r="T156" s="36"/>
      <c r="U156" s="36"/>
      <c r="V156" s="36">
        <f t="shared" si="6"/>
        <v>0</v>
      </c>
      <c r="W156" s="36"/>
      <c r="X156" s="36"/>
      <c r="Y156" s="36"/>
      <c r="Z156" s="36"/>
      <c r="AA156" s="36"/>
      <c r="AB156" s="36"/>
      <c r="AC156" s="36"/>
      <c r="AD156" s="36"/>
      <c r="AE156" s="36"/>
    </row>
    <row r="157" spans="1:31" x14ac:dyDescent="0.25">
      <c r="A157" s="108">
        <v>5</v>
      </c>
      <c r="B157" s="35" t="s">
        <v>159</v>
      </c>
      <c r="C157" s="36">
        <v>148</v>
      </c>
      <c r="D157" s="36" t="s">
        <v>468</v>
      </c>
      <c r="E157" s="36">
        <v>2.6</v>
      </c>
      <c r="F157" s="36"/>
      <c r="G157" s="36">
        <v>1.5</v>
      </c>
      <c r="H157" s="36"/>
      <c r="I157" s="36">
        <v>140</v>
      </c>
      <c r="J157" s="36">
        <v>45</v>
      </c>
      <c r="K157" s="36"/>
      <c r="L157" s="36"/>
      <c r="M157" s="36">
        <v>1</v>
      </c>
      <c r="N157" s="36"/>
      <c r="O157" s="36"/>
      <c r="P157" s="36"/>
      <c r="Q157" s="36"/>
      <c r="R157" s="36"/>
      <c r="S157" s="36"/>
      <c r="T157" s="36"/>
      <c r="U157" s="36"/>
      <c r="V157" s="36">
        <f t="shared" si="6"/>
        <v>0</v>
      </c>
      <c r="W157" s="36"/>
      <c r="X157" s="36"/>
      <c r="Y157" s="36"/>
      <c r="Z157" s="36"/>
      <c r="AA157" s="36"/>
      <c r="AB157" s="36"/>
      <c r="AC157" s="36"/>
      <c r="AD157" s="36"/>
      <c r="AE157" s="36"/>
    </row>
    <row r="158" spans="1:31" x14ac:dyDescent="0.25">
      <c r="A158" s="108">
        <v>5</v>
      </c>
      <c r="B158" s="35" t="s">
        <v>159</v>
      </c>
      <c r="C158" s="36">
        <v>149</v>
      </c>
      <c r="D158" s="36" t="s">
        <v>469</v>
      </c>
      <c r="E158" s="36">
        <v>4</v>
      </c>
      <c r="F158" s="36"/>
      <c r="G158" s="36">
        <v>1.8</v>
      </c>
      <c r="H158" s="36">
        <v>38</v>
      </c>
      <c r="I158" s="36">
        <v>155</v>
      </c>
      <c r="J158" s="36">
        <v>45</v>
      </c>
      <c r="K158" s="36"/>
      <c r="L158" s="36"/>
      <c r="M158" s="36">
        <v>2</v>
      </c>
      <c r="N158" s="36"/>
      <c r="O158" s="36"/>
      <c r="P158" s="36"/>
      <c r="Q158" s="36"/>
      <c r="R158" s="36"/>
      <c r="S158" s="36"/>
      <c r="T158" s="36"/>
      <c r="U158" s="36"/>
      <c r="V158" s="36">
        <f t="shared" si="6"/>
        <v>0</v>
      </c>
      <c r="W158" s="36"/>
      <c r="X158" s="36"/>
      <c r="Y158" s="36"/>
      <c r="Z158" s="36"/>
      <c r="AA158" s="36"/>
      <c r="AB158" s="36"/>
      <c r="AC158" s="36"/>
      <c r="AD158" s="36"/>
      <c r="AE158" s="36"/>
    </row>
    <row r="159" spans="1:31" x14ac:dyDescent="0.25">
      <c r="A159" s="108">
        <v>5</v>
      </c>
      <c r="B159" s="35" t="s">
        <v>159</v>
      </c>
      <c r="C159" s="36">
        <v>150</v>
      </c>
      <c r="D159" s="36" t="s">
        <v>470</v>
      </c>
      <c r="E159" s="36">
        <v>2.5</v>
      </c>
      <c r="F159" s="36"/>
      <c r="G159" s="36"/>
      <c r="H159" s="36"/>
      <c r="I159" s="36">
        <v>750</v>
      </c>
      <c r="J159" s="36">
        <v>8</v>
      </c>
      <c r="K159" s="36">
        <v>7</v>
      </c>
      <c r="L159" s="36">
        <v>2</v>
      </c>
      <c r="M159" s="36">
        <v>5</v>
      </c>
      <c r="N159" s="36"/>
      <c r="O159" s="36"/>
      <c r="P159" s="36"/>
      <c r="Q159" s="36"/>
      <c r="R159" s="36"/>
      <c r="S159" s="36"/>
      <c r="T159" s="36"/>
      <c r="U159" s="36"/>
      <c r="V159" s="36">
        <f t="shared" si="6"/>
        <v>0</v>
      </c>
      <c r="W159" s="36"/>
      <c r="X159" s="36"/>
      <c r="Y159" s="36"/>
      <c r="Z159" s="36"/>
      <c r="AA159" s="36"/>
      <c r="AB159" s="36"/>
      <c r="AC159" s="36"/>
      <c r="AD159" s="36"/>
      <c r="AE159" s="36"/>
    </row>
    <row r="160" spans="1:31" x14ac:dyDescent="0.25">
      <c r="A160" s="108">
        <v>5</v>
      </c>
      <c r="B160" s="35" t="s">
        <v>159</v>
      </c>
      <c r="C160" s="36">
        <v>151</v>
      </c>
      <c r="D160" s="36" t="s">
        <v>471</v>
      </c>
      <c r="E160" s="36"/>
      <c r="F160" s="36"/>
      <c r="G160" s="36"/>
      <c r="H160" s="36"/>
      <c r="I160" s="36"/>
      <c r="J160" s="36"/>
      <c r="K160" s="36"/>
      <c r="L160" s="36"/>
      <c r="M160" s="36"/>
      <c r="N160" s="36"/>
      <c r="O160" s="36"/>
      <c r="P160" s="36"/>
      <c r="Q160" s="36"/>
      <c r="R160" s="36"/>
      <c r="S160" s="36"/>
      <c r="T160" s="36"/>
      <c r="U160" s="36"/>
      <c r="V160" s="36">
        <f t="shared" si="6"/>
        <v>0</v>
      </c>
      <c r="W160" s="36"/>
      <c r="X160" s="36"/>
      <c r="Y160" s="36"/>
      <c r="Z160" s="36"/>
      <c r="AA160" s="36"/>
      <c r="AB160" s="36"/>
      <c r="AC160" s="36"/>
      <c r="AD160" s="36"/>
      <c r="AE160" s="36"/>
    </row>
    <row r="161" spans="1:31" x14ac:dyDescent="0.25">
      <c r="A161" s="108">
        <v>5</v>
      </c>
      <c r="B161" s="35" t="s">
        <v>159</v>
      </c>
      <c r="C161" s="36">
        <v>152</v>
      </c>
      <c r="D161" s="36" t="s">
        <v>472</v>
      </c>
      <c r="E161" s="36">
        <v>2.9</v>
      </c>
      <c r="F161" s="36"/>
      <c r="G161" s="36">
        <v>1.3</v>
      </c>
      <c r="H161" s="36"/>
      <c r="I161" s="36">
        <v>100</v>
      </c>
      <c r="J161" s="36">
        <v>25</v>
      </c>
      <c r="K161" s="36"/>
      <c r="L161" s="36"/>
      <c r="M161" s="36"/>
      <c r="N161" s="36"/>
      <c r="O161" s="36"/>
      <c r="P161" s="36"/>
      <c r="Q161" s="36"/>
      <c r="R161" s="36"/>
      <c r="S161" s="36"/>
      <c r="T161" s="36"/>
      <c r="U161" s="36"/>
      <c r="V161" s="36">
        <f t="shared" si="6"/>
        <v>0</v>
      </c>
      <c r="W161" s="36"/>
      <c r="X161" s="36"/>
      <c r="Y161" s="36"/>
      <c r="Z161" s="36"/>
      <c r="AA161" s="36"/>
      <c r="AB161" s="36"/>
      <c r="AC161" s="36"/>
      <c r="AD161" s="36"/>
      <c r="AE161" s="36"/>
    </row>
    <row r="162" spans="1:31" x14ac:dyDescent="0.25">
      <c r="A162" s="108">
        <v>5</v>
      </c>
      <c r="B162" s="35" t="s">
        <v>159</v>
      </c>
      <c r="C162" s="36">
        <v>153</v>
      </c>
      <c r="D162" s="36" t="s">
        <v>473</v>
      </c>
      <c r="E162" s="36">
        <v>1</v>
      </c>
      <c r="F162" s="36">
        <v>0.5</v>
      </c>
      <c r="G162" s="36"/>
      <c r="H162" s="36"/>
      <c r="I162" s="36">
        <v>100</v>
      </c>
      <c r="J162" s="36">
        <v>35</v>
      </c>
      <c r="K162" s="36">
        <v>2</v>
      </c>
      <c r="L162" s="36">
        <v>1</v>
      </c>
      <c r="M162" s="36">
        <v>5</v>
      </c>
      <c r="N162" s="36"/>
      <c r="O162" s="36"/>
      <c r="P162" s="36"/>
      <c r="Q162" s="36"/>
      <c r="R162" s="36"/>
      <c r="S162" s="36"/>
      <c r="T162" s="36"/>
      <c r="U162" s="36"/>
      <c r="V162" s="36">
        <f t="shared" si="6"/>
        <v>0</v>
      </c>
      <c r="W162" s="36"/>
      <c r="X162" s="36"/>
      <c r="Y162" s="36"/>
      <c r="Z162" s="36"/>
      <c r="AA162" s="36"/>
      <c r="AB162" s="36"/>
      <c r="AC162" s="36"/>
      <c r="AD162" s="36"/>
      <c r="AE162" s="36" t="s">
        <v>264</v>
      </c>
    </row>
    <row r="163" spans="1:31" x14ac:dyDescent="0.25">
      <c r="A163" s="108">
        <v>5</v>
      </c>
      <c r="B163" s="35" t="s">
        <v>159</v>
      </c>
      <c r="C163" s="36"/>
      <c r="D163" s="36" t="s">
        <v>265</v>
      </c>
      <c r="E163" s="36"/>
      <c r="F163" s="36"/>
      <c r="G163" s="36"/>
      <c r="H163" s="36"/>
      <c r="I163" s="36"/>
      <c r="J163" s="36"/>
      <c r="K163" s="36"/>
      <c r="L163" s="36"/>
      <c r="M163" s="36">
        <v>10</v>
      </c>
      <c r="N163" s="36"/>
      <c r="O163" s="36"/>
      <c r="P163" s="36"/>
      <c r="Q163" s="36"/>
      <c r="R163" s="36"/>
      <c r="S163" s="36"/>
      <c r="T163" s="36"/>
      <c r="U163" s="36"/>
      <c r="V163" s="36"/>
      <c r="W163" s="36"/>
      <c r="X163" s="36"/>
      <c r="Y163" s="36"/>
      <c r="Z163" s="36"/>
      <c r="AA163" s="36"/>
      <c r="AB163" s="36"/>
      <c r="AC163" s="36"/>
      <c r="AD163" s="36"/>
      <c r="AE163" s="36" t="s">
        <v>266</v>
      </c>
    </row>
    <row r="164" spans="1:31" x14ac:dyDescent="0.25">
      <c r="A164" s="108">
        <v>5</v>
      </c>
      <c r="B164" s="35" t="s">
        <v>159</v>
      </c>
      <c r="C164" s="36">
        <v>154</v>
      </c>
      <c r="D164" s="36" t="s">
        <v>474</v>
      </c>
      <c r="E164" s="36">
        <v>3</v>
      </c>
      <c r="F164" s="36"/>
      <c r="G164" s="36">
        <v>1.5</v>
      </c>
      <c r="H164" s="36"/>
      <c r="I164" s="36">
        <v>100</v>
      </c>
      <c r="J164" s="36">
        <v>50</v>
      </c>
      <c r="K164" s="36"/>
      <c r="L164" s="36"/>
      <c r="M164" s="36"/>
      <c r="N164" s="36"/>
      <c r="O164" s="36"/>
      <c r="P164" s="36"/>
      <c r="Q164" s="36"/>
      <c r="R164" s="36"/>
      <c r="S164" s="36"/>
      <c r="T164" s="36"/>
      <c r="U164" s="36"/>
      <c r="V164" s="36">
        <f t="shared" ref="V164:V171" si="7">T164+U164</f>
        <v>0</v>
      </c>
      <c r="W164" s="36"/>
      <c r="X164" s="36"/>
      <c r="Y164" s="36"/>
      <c r="Z164" s="36"/>
      <c r="AA164" s="36"/>
      <c r="AB164" s="36"/>
      <c r="AC164" s="36"/>
      <c r="AD164" s="36"/>
      <c r="AE164" s="36"/>
    </row>
    <row r="165" spans="1:31" x14ac:dyDescent="0.25">
      <c r="A165" s="108">
        <v>5</v>
      </c>
      <c r="B165" s="35" t="s">
        <v>159</v>
      </c>
      <c r="C165" s="36">
        <v>155</v>
      </c>
      <c r="D165" s="36" t="s">
        <v>475</v>
      </c>
      <c r="E165" s="36">
        <v>1.5</v>
      </c>
      <c r="F165" s="36">
        <v>0.5</v>
      </c>
      <c r="G165" s="36"/>
      <c r="H165" s="36">
        <v>50</v>
      </c>
      <c r="I165" s="36">
        <v>175</v>
      </c>
      <c r="J165" s="36">
        <v>42</v>
      </c>
      <c r="K165" s="36"/>
      <c r="L165" s="36"/>
      <c r="M165" s="36">
        <v>6</v>
      </c>
      <c r="N165" s="36">
        <v>125</v>
      </c>
      <c r="O165" s="36">
        <v>3.08</v>
      </c>
      <c r="P165" s="36">
        <v>475</v>
      </c>
      <c r="Q165" s="36">
        <v>1.5</v>
      </c>
      <c r="R165" s="36">
        <v>2.83</v>
      </c>
      <c r="S165" s="36">
        <v>2.58</v>
      </c>
      <c r="T165" s="36"/>
      <c r="U165" s="36"/>
      <c r="V165" s="36">
        <f t="shared" si="7"/>
        <v>0</v>
      </c>
      <c r="W165" s="36" t="s">
        <v>232</v>
      </c>
      <c r="X165" s="36" t="s">
        <v>204</v>
      </c>
      <c r="Y165" s="36" t="s">
        <v>228</v>
      </c>
      <c r="Z165" s="36">
        <v>5</v>
      </c>
      <c r="AA165" s="36">
        <v>50</v>
      </c>
      <c r="AB165" s="36">
        <v>45</v>
      </c>
      <c r="AC165" s="36"/>
      <c r="AD165" s="36"/>
      <c r="AE165" s="36"/>
    </row>
    <row r="166" spans="1:31" x14ac:dyDescent="0.25">
      <c r="A166" s="108">
        <v>5</v>
      </c>
      <c r="B166" s="35" t="s">
        <v>159</v>
      </c>
      <c r="C166" s="36">
        <v>156</v>
      </c>
      <c r="D166" s="36" t="s">
        <v>476</v>
      </c>
      <c r="E166" s="36">
        <v>3.2</v>
      </c>
      <c r="F166" s="36"/>
      <c r="G166" s="36">
        <v>1.5</v>
      </c>
      <c r="H166" s="36"/>
      <c r="I166" s="36">
        <v>210</v>
      </c>
      <c r="J166" s="36">
        <v>45</v>
      </c>
      <c r="K166" s="36">
        <v>1</v>
      </c>
      <c r="L166" s="36"/>
      <c r="M166" s="36">
        <v>6</v>
      </c>
      <c r="N166" s="36"/>
      <c r="O166" s="36"/>
      <c r="P166" s="36"/>
      <c r="Q166" s="36"/>
      <c r="R166" s="36"/>
      <c r="S166" s="36"/>
      <c r="T166" s="36"/>
      <c r="U166" s="36"/>
      <c r="V166" s="36">
        <f t="shared" si="7"/>
        <v>0</v>
      </c>
      <c r="W166" s="36"/>
      <c r="X166" s="36"/>
      <c r="Y166" s="36"/>
      <c r="Z166" s="36"/>
      <c r="AA166" s="36"/>
      <c r="AB166" s="36"/>
      <c r="AC166" s="36"/>
      <c r="AD166" s="36"/>
      <c r="AE166" s="36"/>
    </row>
    <row r="167" spans="1:31" x14ac:dyDescent="0.25">
      <c r="A167" s="108">
        <v>5</v>
      </c>
      <c r="B167" s="35" t="s">
        <v>159</v>
      </c>
      <c r="C167" s="36">
        <v>157</v>
      </c>
      <c r="D167" s="36" t="s">
        <v>267</v>
      </c>
      <c r="E167" s="36">
        <v>3</v>
      </c>
      <c r="F167" s="36"/>
      <c r="G167" s="36">
        <v>5</v>
      </c>
      <c r="H167" s="36"/>
      <c r="I167" s="36" t="s">
        <v>268</v>
      </c>
      <c r="J167" s="36">
        <v>5</v>
      </c>
      <c r="K167" s="36">
        <v>1</v>
      </c>
      <c r="L167" s="36"/>
      <c r="M167" s="36">
        <v>8</v>
      </c>
      <c r="N167" s="36"/>
      <c r="O167" s="36"/>
      <c r="P167" s="36"/>
      <c r="Q167" s="36"/>
      <c r="R167" s="36"/>
      <c r="S167" s="36"/>
      <c r="T167" s="36"/>
      <c r="U167" s="36"/>
      <c r="V167" s="36">
        <f t="shared" si="7"/>
        <v>0</v>
      </c>
      <c r="W167" s="36"/>
      <c r="X167" s="36"/>
      <c r="Y167" s="36"/>
      <c r="Z167" s="36"/>
      <c r="AA167" s="36"/>
      <c r="AB167" s="36"/>
      <c r="AC167" s="36"/>
      <c r="AD167" s="36"/>
      <c r="AE167" s="36" t="s">
        <v>269</v>
      </c>
    </row>
    <row r="168" spans="1:31" x14ac:dyDescent="0.25">
      <c r="A168" s="108">
        <v>5</v>
      </c>
      <c r="B168" s="35" t="s">
        <v>159</v>
      </c>
      <c r="C168" s="36">
        <v>158</v>
      </c>
      <c r="D168" s="36" t="s">
        <v>477</v>
      </c>
      <c r="E168" s="36">
        <v>1.5</v>
      </c>
      <c r="F168" s="36"/>
      <c r="G168" s="36">
        <v>5</v>
      </c>
      <c r="H168" s="36"/>
      <c r="I168" s="36">
        <v>900</v>
      </c>
      <c r="J168" s="36"/>
      <c r="K168" s="36"/>
      <c r="L168" s="36"/>
      <c r="M168" s="36">
        <v>6</v>
      </c>
      <c r="N168" s="36"/>
      <c r="O168" s="36"/>
      <c r="P168" s="36"/>
      <c r="Q168" s="36"/>
      <c r="R168" s="36"/>
      <c r="S168" s="36"/>
      <c r="T168" s="36"/>
      <c r="U168" s="36"/>
      <c r="V168" s="36">
        <f t="shared" si="7"/>
        <v>0</v>
      </c>
      <c r="W168" s="36"/>
      <c r="X168" s="36"/>
      <c r="Y168" s="36"/>
      <c r="Z168" s="36"/>
      <c r="AA168" s="36"/>
      <c r="AB168" s="36"/>
      <c r="AC168" s="36"/>
      <c r="AD168" s="36"/>
      <c r="AE168" s="36" t="s">
        <v>270</v>
      </c>
    </row>
    <row r="169" spans="1:31" x14ac:dyDescent="0.25">
      <c r="A169" s="108">
        <v>5</v>
      </c>
      <c r="B169" s="35" t="s">
        <v>159</v>
      </c>
      <c r="C169" s="36">
        <v>159</v>
      </c>
      <c r="D169" s="36" t="s">
        <v>478</v>
      </c>
      <c r="E169" s="36">
        <v>5.5</v>
      </c>
      <c r="F169" s="36"/>
      <c r="G169" s="36">
        <v>1.2</v>
      </c>
      <c r="H169" s="36"/>
      <c r="I169" s="36">
        <v>130</v>
      </c>
      <c r="J169" s="36">
        <v>30</v>
      </c>
      <c r="K169" s="36"/>
      <c r="L169" s="36"/>
      <c r="M169" s="36">
        <v>3</v>
      </c>
      <c r="N169" s="36"/>
      <c r="O169" s="36"/>
      <c r="P169" s="36"/>
      <c r="Q169" s="36"/>
      <c r="R169" s="36"/>
      <c r="S169" s="36"/>
      <c r="T169" s="36"/>
      <c r="U169" s="36"/>
      <c r="V169" s="36">
        <f t="shared" si="7"/>
        <v>0</v>
      </c>
      <c r="W169" s="36"/>
      <c r="X169" s="36"/>
      <c r="Y169" s="36"/>
      <c r="Z169" s="36"/>
      <c r="AA169" s="36"/>
      <c r="AB169" s="36"/>
      <c r="AC169" s="36"/>
      <c r="AD169" s="36"/>
      <c r="AE169" s="36"/>
    </row>
    <row r="170" spans="1:31" x14ac:dyDescent="0.25">
      <c r="A170" s="108">
        <v>5</v>
      </c>
      <c r="B170" s="35" t="s">
        <v>159</v>
      </c>
      <c r="C170" s="36">
        <v>160</v>
      </c>
      <c r="D170" s="36" t="s">
        <v>271</v>
      </c>
      <c r="E170" s="36">
        <v>3.5</v>
      </c>
      <c r="F170" s="36">
        <v>2.5</v>
      </c>
      <c r="G170" s="36"/>
      <c r="H170" s="36"/>
      <c r="I170" s="36">
        <v>250</v>
      </c>
      <c r="J170" s="36">
        <v>25</v>
      </c>
      <c r="K170" s="36">
        <v>2</v>
      </c>
      <c r="L170" s="36">
        <v>1</v>
      </c>
      <c r="M170" s="36">
        <v>7</v>
      </c>
      <c r="N170" s="36"/>
      <c r="O170" s="36"/>
      <c r="P170" s="36"/>
      <c r="Q170" s="36"/>
      <c r="R170" s="36"/>
      <c r="S170" s="36"/>
      <c r="T170" s="36"/>
      <c r="U170" s="36"/>
      <c r="V170" s="36">
        <f t="shared" si="7"/>
        <v>0</v>
      </c>
      <c r="W170" s="36"/>
      <c r="X170" s="36"/>
      <c r="Y170" s="36"/>
      <c r="Z170" s="36"/>
      <c r="AA170" s="36"/>
      <c r="AB170" s="36"/>
      <c r="AC170" s="36"/>
      <c r="AD170" s="36"/>
      <c r="AE170" s="36"/>
    </row>
    <row r="171" spans="1:31" x14ac:dyDescent="0.25">
      <c r="A171" s="108">
        <v>5</v>
      </c>
      <c r="B171" s="35" t="s">
        <v>159</v>
      </c>
      <c r="C171" s="36">
        <v>161</v>
      </c>
      <c r="D171" s="36" t="s">
        <v>479</v>
      </c>
      <c r="E171" s="36">
        <v>3</v>
      </c>
      <c r="F171" s="36"/>
      <c r="G171" s="36">
        <v>1.3</v>
      </c>
      <c r="H171" s="36">
        <v>27</v>
      </c>
      <c r="I171" s="36">
        <v>70</v>
      </c>
      <c r="J171" s="36">
        <v>22</v>
      </c>
      <c r="K171" s="36"/>
      <c r="L171" s="36"/>
      <c r="M171" s="36"/>
      <c r="N171" s="36"/>
      <c r="O171" s="36"/>
      <c r="P171" s="36"/>
      <c r="Q171" s="36"/>
      <c r="R171" s="36"/>
      <c r="S171" s="36"/>
      <c r="T171" s="36"/>
      <c r="U171" s="36"/>
      <c r="V171" s="36">
        <f t="shared" si="7"/>
        <v>0</v>
      </c>
      <c r="W171" s="36" t="s">
        <v>272</v>
      </c>
      <c r="X171" s="36" t="s">
        <v>204</v>
      </c>
      <c r="Y171" s="36" t="s">
        <v>210</v>
      </c>
      <c r="Z171" s="36"/>
      <c r="AA171" s="36">
        <v>50</v>
      </c>
      <c r="AB171" s="36">
        <v>50</v>
      </c>
      <c r="AC171" s="36"/>
      <c r="AD171" s="36"/>
      <c r="AE171" s="36"/>
    </row>
    <row r="172" spans="1:31" x14ac:dyDescent="0.25">
      <c r="A172" s="108">
        <v>5</v>
      </c>
      <c r="B172" s="35" t="s">
        <v>159</v>
      </c>
      <c r="C172" s="36"/>
      <c r="D172" s="36" t="s">
        <v>273</v>
      </c>
      <c r="E172" s="36"/>
      <c r="F172" s="36"/>
      <c r="G172" s="36"/>
      <c r="H172" s="36"/>
      <c r="I172" s="36"/>
      <c r="J172" s="36"/>
      <c r="K172" s="36"/>
      <c r="L172" s="36">
        <v>2</v>
      </c>
      <c r="M172" s="36">
        <v>10</v>
      </c>
      <c r="N172" s="36"/>
      <c r="O172" s="36"/>
      <c r="P172" s="36"/>
      <c r="Q172" s="36"/>
      <c r="R172" s="36"/>
      <c r="S172" s="36"/>
      <c r="T172" s="36"/>
      <c r="U172" s="36"/>
      <c r="V172" s="36"/>
      <c r="W172" s="36"/>
      <c r="X172" s="36"/>
      <c r="Y172" s="36"/>
      <c r="Z172" s="36"/>
      <c r="AA172" s="36"/>
      <c r="AB172" s="36"/>
      <c r="AC172" s="36"/>
      <c r="AD172" s="36"/>
      <c r="AE172" s="36" t="s">
        <v>274</v>
      </c>
    </row>
    <row r="173" spans="1:31" x14ac:dyDescent="0.25">
      <c r="A173" s="108">
        <v>5</v>
      </c>
      <c r="B173" s="35" t="s">
        <v>159</v>
      </c>
      <c r="C173" s="36">
        <v>162</v>
      </c>
      <c r="D173" s="36" t="s">
        <v>275</v>
      </c>
      <c r="E173" s="36">
        <v>2.8</v>
      </c>
      <c r="F173" s="36">
        <v>2</v>
      </c>
      <c r="G173" s="36"/>
      <c r="H173" s="36"/>
      <c r="I173" s="36">
        <v>230</v>
      </c>
      <c r="J173" s="36">
        <v>35</v>
      </c>
      <c r="K173" s="36"/>
      <c r="L173" s="36">
        <v>3</v>
      </c>
      <c r="M173" s="36">
        <v>9</v>
      </c>
      <c r="N173" s="36"/>
      <c r="O173" s="36"/>
      <c r="P173" s="36"/>
      <c r="Q173" s="36"/>
      <c r="R173" s="36"/>
      <c r="S173" s="36"/>
      <c r="T173" s="36"/>
      <c r="U173" s="36"/>
      <c r="V173" s="36"/>
      <c r="W173" s="36"/>
      <c r="X173" s="36"/>
      <c r="Y173" s="36"/>
      <c r="Z173" s="36"/>
      <c r="AA173" s="36"/>
      <c r="AB173" s="36"/>
      <c r="AC173" s="36"/>
      <c r="AD173" s="36"/>
      <c r="AE173" s="36"/>
    </row>
    <row r="174" spans="1:31" x14ac:dyDescent="0.25">
      <c r="A174" s="108">
        <v>5</v>
      </c>
      <c r="B174" s="35" t="s">
        <v>159</v>
      </c>
      <c r="C174" s="36">
        <v>163</v>
      </c>
      <c r="D174" s="36" t="s">
        <v>480</v>
      </c>
      <c r="E174" s="36">
        <v>3.6</v>
      </c>
      <c r="F174" s="36"/>
      <c r="G174" s="36">
        <v>2.2000000000000002</v>
      </c>
      <c r="H174" s="36"/>
      <c r="I174" s="36">
        <v>75</v>
      </c>
      <c r="J174" s="36">
        <v>30</v>
      </c>
      <c r="K174" s="36"/>
      <c r="L174" s="36"/>
      <c r="M174" s="36"/>
      <c r="N174" s="36"/>
      <c r="O174" s="36"/>
      <c r="P174" s="36"/>
      <c r="Q174" s="36"/>
      <c r="R174" s="36"/>
      <c r="S174" s="36"/>
      <c r="T174" s="36"/>
      <c r="U174" s="36"/>
      <c r="V174" s="36">
        <f>T174+U174</f>
        <v>0</v>
      </c>
      <c r="W174" s="36"/>
      <c r="X174" s="36"/>
      <c r="Y174" s="36"/>
      <c r="Z174" s="36"/>
      <c r="AA174" s="36"/>
      <c r="AB174" s="36"/>
      <c r="AC174" s="36"/>
      <c r="AD174" s="36"/>
      <c r="AE174" s="36"/>
    </row>
    <row r="175" spans="1:31" x14ac:dyDescent="0.25">
      <c r="A175" s="108">
        <v>5</v>
      </c>
      <c r="B175" s="35" t="s">
        <v>159</v>
      </c>
      <c r="C175" s="36">
        <v>164</v>
      </c>
      <c r="D175" s="36" t="s">
        <v>481</v>
      </c>
      <c r="E175" s="36">
        <v>5</v>
      </c>
      <c r="F175" s="36"/>
      <c r="G175" s="36">
        <v>1.5</v>
      </c>
      <c r="H175" s="36"/>
      <c r="I175" s="36">
        <v>160</v>
      </c>
      <c r="J175" s="36">
        <v>35</v>
      </c>
      <c r="K175" s="36">
        <v>2</v>
      </c>
      <c r="L175" s="36">
        <v>1</v>
      </c>
      <c r="M175" s="36">
        <v>8</v>
      </c>
      <c r="N175" s="36"/>
      <c r="O175" s="36"/>
      <c r="P175" s="36"/>
      <c r="Q175" s="36"/>
      <c r="R175" s="36"/>
      <c r="S175" s="36"/>
      <c r="T175" s="36"/>
      <c r="U175" s="36"/>
      <c r="V175" s="36">
        <f>T175+U175</f>
        <v>0</v>
      </c>
      <c r="W175" s="36"/>
      <c r="X175" s="36"/>
      <c r="Y175" s="36"/>
      <c r="Z175" s="36"/>
      <c r="AA175" s="36"/>
      <c r="AB175" s="36"/>
      <c r="AC175" s="36"/>
      <c r="AD175" s="36"/>
      <c r="AE175" s="36"/>
    </row>
    <row r="176" spans="1:31" x14ac:dyDescent="0.25">
      <c r="A176" s="108">
        <v>5</v>
      </c>
      <c r="B176" s="35" t="s">
        <v>159</v>
      </c>
      <c r="C176" s="36">
        <v>165</v>
      </c>
      <c r="D176" s="36" t="s">
        <v>276</v>
      </c>
      <c r="E176" s="36">
        <v>1</v>
      </c>
      <c r="F176" s="36">
        <v>0.5</v>
      </c>
      <c r="G176" s="36"/>
      <c r="H176" s="36"/>
      <c r="I176" s="36">
        <v>100</v>
      </c>
      <c r="J176" s="36">
        <v>60</v>
      </c>
      <c r="K176" s="36"/>
      <c r="L176" s="36">
        <v>1</v>
      </c>
      <c r="M176" s="36">
        <v>4</v>
      </c>
      <c r="N176" s="36"/>
      <c r="O176" s="36"/>
      <c r="P176" s="36"/>
      <c r="Q176" s="36"/>
      <c r="R176" s="36"/>
      <c r="S176" s="36"/>
      <c r="T176" s="36"/>
      <c r="U176" s="36"/>
      <c r="V176" s="36">
        <f>T176+U176</f>
        <v>0</v>
      </c>
      <c r="W176" s="36"/>
      <c r="X176" s="36"/>
      <c r="Y176" s="36"/>
      <c r="Z176" s="36"/>
      <c r="AA176" s="36"/>
      <c r="AB176" s="36"/>
      <c r="AC176" s="36"/>
      <c r="AD176" s="36"/>
      <c r="AE176" s="36"/>
    </row>
    <row r="177" spans="1:31" x14ac:dyDescent="0.25">
      <c r="A177" s="108">
        <v>5</v>
      </c>
      <c r="B177" s="35" t="s">
        <v>159</v>
      </c>
      <c r="C177" s="36"/>
      <c r="D177" s="36" t="s">
        <v>277</v>
      </c>
      <c r="E177" s="36"/>
      <c r="F177" s="36"/>
      <c r="G177" s="36"/>
      <c r="H177" s="36"/>
      <c r="I177" s="36"/>
      <c r="J177" s="36"/>
      <c r="K177" s="36"/>
      <c r="L177" s="36">
        <v>2</v>
      </c>
      <c r="M177" s="36">
        <v>8</v>
      </c>
      <c r="N177" s="36"/>
      <c r="O177" s="36"/>
      <c r="P177" s="36"/>
      <c r="Q177" s="36"/>
      <c r="R177" s="36"/>
      <c r="S177" s="36"/>
      <c r="T177" s="36"/>
      <c r="U177" s="36"/>
      <c r="V177" s="36"/>
      <c r="W177" s="36"/>
      <c r="X177" s="36"/>
      <c r="Y177" s="36"/>
      <c r="Z177" s="36"/>
      <c r="AA177" s="36"/>
      <c r="AB177" s="36"/>
      <c r="AC177" s="36"/>
      <c r="AD177" s="36"/>
      <c r="AE177" s="36" t="s">
        <v>278</v>
      </c>
    </row>
    <row r="178" spans="1:31" x14ac:dyDescent="0.25">
      <c r="A178" s="108">
        <v>5</v>
      </c>
      <c r="B178" s="35" t="s">
        <v>159</v>
      </c>
      <c r="C178" s="36">
        <v>166</v>
      </c>
      <c r="D178" s="36" t="s">
        <v>482</v>
      </c>
      <c r="E178" s="36">
        <v>5</v>
      </c>
      <c r="F178" s="36"/>
      <c r="G178" s="36">
        <v>1.3</v>
      </c>
      <c r="H178" s="36"/>
      <c r="I178" s="36">
        <v>130</v>
      </c>
      <c r="J178" s="36">
        <v>40</v>
      </c>
      <c r="K178" s="36"/>
      <c r="L178" s="36"/>
      <c r="M178" s="36">
        <v>8</v>
      </c>
      <c r="N178" s="36"/>
      <c r="O178" s="36"/>
      <c r="P178" s="36"/>
      <c r="Q178" s="36"/>
      <c r="R178" s="36"/>
      <c r="S178" s="36"/>
      <c r="T178" s="36"/>
      <c r="U178" s="36"/>
      <c r="V178" s="36">
        <f t="shared" ref="V178:V189" si="8">T178+U178</f>
        <v>0</v>
      </c>
      <c r="W178" s="36"/>
      <c r="X178" s="36"/>
      <c r="Y178" s="36"/>
      <c r="Z178" s="36"/>
      <c r="AA178" s="36"/>
      <c r="AB178" s="36"/>
      <c r="AC178" s="36"/>
      <c r="AD178" s="36"/>
      <c r="AE178" s="36"/>
    </row>
    <row r="179" spans="1:31" x14ac:dyDescent="0.25">
      <c r="A179" s="108">
        <v>5</v>
      </c>
      <c r="B179" s="35" t="s">
        <v>159</v>
      </c>
      <c r="C179" s="36">
        <v>167</v>
      </c>
      <c r="D179" s="36" t="s">
        <v>279</v>
      </c>
      <c r="E179" s="36">
        <v>2</v>
      </c>
      <c r="F179" s="36">
        <v>0.5</v>
      </c>
      <c r="G179" s="36"/>
      <c r="H179" s="36"/>
      <c r="I179" s="36">
        <v>385</v>
      </c>
      <c r="J179" s="36">
        <v>65</v>
      </c>
      <c r="K179" s="36">
        <v>1</v>
      </c>
      <c r="L179" s="36">
        <v>1</v>
      </c>
      <c r="M179" s="36">
        <v>6</v>
      </c>
      <c r="N179" s="36"/>
      <c r="O179" s="36"/>
      <c r="P179" s="36"/>
      <c r="Q179" s="36"/>
      <c r="R179" s="36"/>
      <c r="S179" s="36"/>
      <c r="T179" s="36"/>
      <c r="U179" s="36"/>
      <c r="V179" s="36">
        <f t="shared" si="8"/>
        <v>0</v>
      </c>
      <c r="W179" s="36"/>
      <c r="X179" s="36"/>
      <c r="Y179" s="36"/>
      <c r="Z179" s="36"/>
      <c r="AA179" s="36"/>
      <c r="AB179" s="36"/>
      <c r="AC179" s="36"/>
      <c r="AD179" s="36"/>
      <c r="AE179" s="36"/>
    </row>
    <row r="180" spans="1:31" x14ac:dyDescent="0.25">
      <c r="A180" s="108">
        <v>5</v>
      </c>
      <c r="B180" s="35" t="s">
        <v>159</v>
      </c>
      <c r="C180" s="36">
        <v>168</v>
      </c>
      <c r="D180" s="36" t="s">
        <v>483</v>
      </c>
      <c r="E180" s="36">
        <v>3</v>
      </c>
      <c r="F180" s="36"/>
      <c r="G180" s="36"/>
      <c r="H180" s="36"/>
      <c r="I180" s="36">
        <v>2156</v>
      </c>
      <c r="J180" s="36">
        <v>18</v>
      </c>
      <c r="K180" s="36">
        <v>2</v>
      </c>
      <c r="L180" s="36">
        <v>5</v>
      </c>
      <c r="M180" s="36">
        <v>15</v>
      </c>
      <c r="N180" s="36"/>
      <c r="O180" s="36"/>
      <c r="P180" s="36"/>
      <c r="Q180" s="36"/>
      <c r="R180" s="36"/>
      <c r="S180" s="36"/>
      <c r="T180" s="36"/>
      <c r="U180" s="36"/>
      <c r="V180" s="36">
        <f t="shared" si="8"/>
        <v>0</v>
      </c>
      <c r="W180" s="36"/>
      <c r="X180" s="36"/>
      <c r="Y180" s="36"/>
      <c r="Z180" s="36"/>
      <c r="AA180" s="36"/>
      <c r="AB180" s="36"/>
      <c r="AC180" s="36"/>
      <c r="AD180" s="36"/>
      <c r="AE180" s="36" t="s">
        <v>280</v>
      </c>
    </row>
    <row r="181" spans="1:31" x14ac:dyDescent="0.25">
      <c r="A181" s="108">
        <v>5</v>
      </c>
      <c r="B181" s="35" t="s">
        <v>159</v>
      </c>
      <c r="C181" s="36">
        <v>169</v>
      </c>
      <c r="D181" s="36" t="s">
        <v>281</v>
      </c>
      <c r="E181" s="36">
        <v>3.5</v>
      </c>
      <c r="F181" s="36"/>
      <c r="G181" s="36">
        <v>1.2</v>
      </c>
      <c r="H181" s="36"/>
      <c r="I181" s="36">
        <v>65</v>
      </c>
      <c r="J181" s="36">
        <v>35</v>
      </c>
      <c r="K181" s="36"/>
      <c r="L181" s="36">
        <v>1</v>
      </c>
      <c r="M181" s="36">
        <v>5</v>
      </c>
      <c r="N181" s="36"/>
      <c r="O181" s="36"/>
      <c r="P181" s="36"/>
      <c r="Q181" s="36"/>
      <c r="R181" s="36"/>
      <c r="S181" s="36"/>
      <c r="T181" s="36"/>
      <c r="U181" s="36"/>
      <c r="V181" s="36">
        <f t="shared" si="8"/>
        <v>0</v>
      </c>
      <c r="W181" s="36"/>
      <c r="X181" s="36"/>
      <c r="Y181" s="36"/>
      <c r="Z181" s="36"/>
      <c r="AA181" s="36"/>
      <c r="AB181" s="36"/>
      <c r="AC181" s="36"/>
      <c r="AD181" s="36"/>
      <c r="AE181" s="36"/>
    </row>
    <row r="182" spans="1:31" x14ac:dyDescent="0.25">
      <c r="A182" s="108">
        <v>5</v>
      </c>
      <c r="B182" s="35" t="s">
        <v>159</v>
      </c>
      <c r="C182" s="36">
        <v>170</v>
      </c>
      <c r="D182" s="36" t="s">
        <v>282</v>
      </c>
      <c r="E182" s="36">
        <v>2.4</v>
      </c>
      <c r="F182" s="36">
        <v>1.5</v>
      </c>
      <c r="G182" s="36"/>
      <c r="H182" s="36">
        <v>43</v>
      </c>
      <c r="I182" s="36">
        <v>300</v>
      </c>
      <c r="J182" s="36">
        <v>40</v>
      </c>
      <c r="K182" s="36"/>
      <c r="L182" s="36"/>
      <c r="M182" s="36">
        <v>1</v>
      </c>
      <c r="N182" s="36">
        <v>48</v>
      </c>
      <c r="O182" s="36">
        <v>4.5</v>
      </c>
      <c r="P182" s="36">
        <v>900</v>
      </c>
      <c r="Q182" s="36">
        <v>4.5</v>
      </c>
      <c r="R182" s="36">
        <v>4</v>
      </c>
      <c r="S182" s="36">
        <v>4.08</v>
      </c>
      <c r="T182" s="36"/>
      <c r="U182" s="36"/>
      <c r="V182" s="36">
        <f t="shared" si="8"/>
        <v>0</v>
      </c>
      <c r="W182" s="36" t="s">
        <v>238</v>
      </c>
      <c r="X182" s="36" t="s">
        <v>215</v>
      </c>
      <c r="Y182" s="36" t="s">
        <v>228</v>
      </c>
      <c r="Z182" s="36">
        <v>5</v>
      </c>
      <c r="AA182" s="36">
        <v>45</v>
      </c>
      <c r="AB182" s="36">
        <v>50</v>
      </c>
      <c r="AC182" s="36"/>
      <c r="AD182" s="36"/>
      <c r="AE182" s="36"/>
    </row>
    <row r="183" spans="1:31" x14ac:dyDescent="0.25">
      <c r="A183" s="108">
        <v>5</v>
      </c>
      <c r="B183" s="35" t="s">
        <v>159</v>
      </c>
      <c r="C183" s="36">
        <v>171</v>
      </c>
      <c r="D183" s="36" t="s">
        <v>484</v>
      </c>
      <c r="E183" s="36">
        <v>3</v>
      </c>
      <c r="F183" s="36"/>
      <c r="G183" s="36"/>
      <c r="H183" s="36"/>
      <c r="I183" s="36">
        <v>273</v>
      </c>
      <c r="J183" s="36">
        <v>5</v>
      </c>
      <c r="K183" s="36"/>
      <c r="L183" s="36">
        <v>1</v>
      </c>
      <c r="M183" s="36">
        <v>2</v>
      </c>
      <c r="N183" s="36"/>
      <c r="O183" s="36"/>
      <c r="P183" s="36"/>
      <c r="Q183" s="36"/>
      <c r="R183" s="36"/>
      <c r="S183" s="36"/>
      <c r="T183" s="36"/>
      <c r="U183" s="36"/>
      <c r="V183" s="36">
        <f t="shared" si="8"/>
        <v>0</v>
      </c>
      <c r="W183" s="36"/>
      <c r="X183" s="36"/>
      <c r="Y183" s="36"/>
      <c r="Z183" s="36"/>
      <c r="AA183" s="36"/>
      <c r="AB183" s="36"/>
      <c r="AC183" s="36"/>
      <c r="AD183" s="36"/>
      <c r="AE183" s="36"/>
    </row>
    <row r="184" spans="1:31" x14ac:dyDescent="0.25">
      <c r="A184" s="108">
        <v>5</v>
      </c>
      <c r="B184" s="35" t="s">
        <v>159</v>
      </c>
      <c r="C184" s="36">
        <v>172</v>
      </c>
      <c r="D184" s="36" t="s">
        <v>283</v>
      </c>
      <c r="E184" s="36">
        <v>3</v>
      </c>
      <c r="F184" s="36">
        <v>0.5</v>
      </c>
      <c r="G184" s="36"/>
      <c r="H184" s="36"/>
      <c r="I184" s="36">
        <v>200</v>
      </c>
      <c r="J184" s="36">
        <v>40</v>
      </c>
      <c r="K184" s="36"/>
      <c r="L184" s="36">
        <v>1</v>
      </c>
      <c r="M184" s="36">
        <v>5</v>
      </c>
      <c r="N184" s="36"/>
      <c r="O184" s="36"/>
      <c r="P184" s="36"/>
      <c r="Q184" s="36"/>
      <c r="R184" s="36"/>
      <c r="S184" s="36"/>
      <c r="T184" s="36"/>
      <c r="U184" s="36"/>
      <c r="V184" s="36">
        <f t="shared" si="8"/>
        <v>0</v>
      </c>
      <c r="W184" s="36"/>
      <c r="X184" s="36"/>
      <c r="Y184" s="36"/>
      <c r="Z184" s="36"/>
      <c r="AA184" s="36"/>
      <c r="AB184" s="36"/>
      <c r="AC184" s="36"/>
      <c r="AD184" s="36"/>
      <c r="AE184" s="36"/>
    </row>
    <row r="185" spans="1:31" x14ac:dyDescent="0.25">
      <c r="A185" s="108">
        <v>5</v>
      </c>
      <c r="B185" s="35" t="s">
        <v>159</v>
      </c>
      <c r="C185" s="36">
        <v>173</v>
      </c>
      <c r="D185" s="36" t="s">
        <v>485</v>
      </c>
      <c r="E185" s="36">
        <v>0.3</v>
      </c>
      <c r="F185" s="36"/>
      <c r="G185" s="36"/>
      <c r="H185" s="36"/>
      <c r="I185" s="36">
        <v>20</v>
      </c>
      <c r="J185" s="36"/>
      <c r="K185" s="36"/>
      <c r="L185" s="36"/>
      <c r="M185" s="36"/>
      <c r="N185" s="36"/>
      <c r="O185" s="36"/>
      <c r="P185" s="36"/>
      <c r="Q185" s="36"/>
      <c r="R185" s="36"/>
      <c r="S185" s="36"/>
      <c r="T185" s="36"/>
      <c r="U185" s="36"/>
      <c r="V185" s="36">
        <f t="shared" si="8"/>
        <v>0</v>
      </c>
      <c r="W185" s="36"/>
      <c r="X185" s="36"/>
      <c r="Y185" s="36"/>
      <c r="Z185" s="36"/>
      <c r="AA185" s="36"/>
      <c r="AB185" s="36"/>
      <c r="AC185" s="36"/>
      <c r="AD185" s="36"/>
      <c r="AE185" s="36"/>
    </row>
    <row r="186" spans="1:31" x14ac:dyDescent="0.25">
      <c r="A186" s="108">
        <v>5</v>
      </c>
      <c r="B186" s="35" t="s">
        <v>159</v>
      </c>
      <c r="C186" s="36">
        <v>174</v>
      </c>
      <c r="D186" s="36" t="s">
        <v>162</v>
      </c>
      <c r="E186" s="36"/>
      <c r="F186" s="36"/>
      <c r="G186" s="36"/>
      <c r="H186" s="36"/>
      <c r="I186" s="36"/>
      <c r="J186" s="36"/>
      <c r="K186" s="36"/>
      <c r="L186" s="36"/>
      <c r="M186" s="36"/>
      <c r="N186" s="36"/>
      <c r="O186" s="36"/>
      <c r="P186" s="36"/>
      <c r="Q186" s="36"/>
      <c r="R186" s="36"/>
      <c r="S186" s="36"/>
      <c r="T186" s="36"/>
      <c r="U186" s="36"/>
      <c r="V186" s="36">
        <f t="shared" si="8"/>
        <v>0</v>
      </c>
      <c r="W186" s="36"/>
      <c r="X186" s="36"/>
      <c r="Y186" s="36"/>
      <c r="Z186" s="36"/>
      <c r="AA186" s="36"/>
      <c r="AB186" s="36"/>
      <c r="AC186" s="36"/>
      <c r="AD186" s="36"/>
      <c r="AE186" s="36"/>
    </row>
    <row r="187" spans="1:31" x14ac:dyDescent="0.25">
      <c r="A187" s="108">
        <v>5</v>
      </c>
      <c r="B187" s="35" t="s">
        <v>159</v>
      </c>
      <c r="C187" s="36">
        <v>175</v>
      </c>
      <c r="D187" s="36" t="s">
        <v>486</v>
      </c>
      <c r="E187" s="36">
        <v>2.4</v>
      </c>
      <c r="F187" s="36"/>
      <c r="G187" s="36">
        <v>0.5</v>
      </c>
      <c r="H187" s="36">
        <v>32</v>
      </c>
      <c r="I187" s="36">
        <v>100</v>
      </c>
      <c r="J187" s="36">
        <v>35</v>
      </c>
      <c r="K187" s="36"/>
      <c r="L187" s="36"/>
      <c r="M187" s="36">
        <v>2</v>
      </c>
      <c r="N187" s="36"/>
      <c r="O187" s="36"/>
      <c r="P187" s="36"/>
      <c r="Q187" s="36"/>
      <c r="R187" s="36"/>
      <c r="S187" s="36"/>
      <c r="T187" s="36"/>
      <c r="U187" s="36"/>
      <c r="V187" s="36">
        <f t="shared" si="8"/>
        <v>0</v>
      </c>
      <c r="W187" s="36" t="s">
        <v>238</v>
      </c>
      <c r="X187" s="36" t="s">
        <v>228</v>
      </c>
      <c r="Y187" s="36" t="s">
        <v>210</v>
      </c>
      <c r="Z187" s="36">
        <v>5</v>
      </c>
      <c r="AA187" s="36">
        <v>75</v>
      </c>
      <c r="AB187" s="36">
        <v>20</v>
      </c>
      <c r="AC187" s="36"/>
      <c r="AD187" s="36"/>
      <c r="AE187" s="36"/>
    </row>
    <row r="188" spans="1:31" x14ac:dyDescent="0.25">
      <c r="A188" s="108">
        <v>5</v>
      </c>
      <c r="B188" s="35" t="s">
        <v>159</v>
      </c>
      <c r="C188" s="36">
        <v>176</v>
      </c>
      <c r="D188" s="36" t="s">
        <v>284</v>
      </c>
      <c r="E188" s="36">
        <v>1.5</v>
      </c>
      <c r="F188" s="36">
        <v>1</v>
      </c>
      <c r="G188" s="36"/>
      <c r="H188" s="36"/>
      <c r="I188" s="36">
        <v>180</v>
      </c>
      <c r="J188" s="36">
        <v>20</v>
      </c>
      <c r="K188" s="36"/>
      <c r="L188" s="36"/>
      <c r="M188" s="36">
        <v>3</v>
      </c>
      <c r="N188" s="36"/>
      <c r="O188" s="36"/>
      <c r="P188" s="36"/>
      <c r="Q188" s="36"/>
      <c r="R188" s="36"/>
      <c r="S188" s="36"/>
      <c r="T188" s="36"/>
      <c r="U188" s="36"/>
      <c r="V188" s="36">
        <f t="shared" si="8"/>
        <v>0</v>
      </c>
      <c r="W188" s="36"/>
      <c r="X188" s="36"/>
      <c r="Y188" s="36"/>
      <c r="Z188" s="36"/>
      <c r="AA188" s="36"/>
      <c r="AB188" s="36"/>
      <c r="AC188" s="36"/>
      <c r="AD188" s="36"/>
      <c r="AE188" s="36"/>
    </row>
    <row r="189" spans="1:31" x14ac:dyDescent="0.25">
      <c r="A189" s="108">
        <v>5</v>
      </c>
      <c r="B189" s="35" t="s">
        <v>159</v>
      </c>
      <c r="C189" s="36">
        <v>177</v>
      </c>
      <c r="D189" s="36" t="s">
        <v>487</v>
      </c>
      <c r="E189" s="36">
        <v>1</v>
      </c>
      <c r="F189" s="36"/>
      <c r="G189" s="36"/>
      <c r="H189" s="36"/>
      <c r="I189" s="36">
        <v>400</v>
      </c>
      <c r="J189" s="36">
        <v>5</v>
      </c>
      <c r="K189" s="36"/>
      <c r="L189" s="36">
        <v>1</v>
      </c>
      <c r="M189" s="36">
        <v>6</v>
      </c>
      <c r="N189" s="36"/>
      <c r="O189" s="36"/>
      <c r="P189" s="36"/>
      <c r="Q189" s="36"/>
      <c r="R189" s="36"/>
      <c r="S189" s="36"/>
      <c r="T189" s="36"/>
      <c r="U189" s="36"/>
      <c r="V189" s="36">
        <f t="shared" si="8"/>
        <v>0</v>
      </c>
      <c r="W189" s="36"/>
      <c r="X189" s="36"/>
      <c r="Y189" s="36"/>
      <c r="Z189" s="36"/>
      <c r="AA189" s="36"/>
      <c r="AB189" s="36"/>
      <c r="AC189" s="36"/>
      <c r="AD189" s="36"/>
      <c r="AE189" s="36"/>
    </row>
    <row r="190" spans="1:31" x14ac:dyDescent="0.25">
      <c r="A190" s="108">
        <v>5</v>
      </c>
      <c r="B190" s="35" t="s">
        <v>159</v>
      </c>
      <c r="C190" s="36"/>
      <c r="D190" s="36" t="s">
        <v>285</v>
      </c>
      <c r="E190" s="36"/>
      <c r="F190" s="36"/>
      <c r="G190" s="36"/>
      <c r="H190" s="36"/>
      <c r="I190" s="36"/>
      <c r="J190" s="36"/>
      <c r="K190" s="36">
        <v>3</v>
      </c>
      <c r="L190" s="36"/>
      <c r="M190" s="36">
        <v>10</v>
      </c>
      <c r="N190" s="36"/>
      <c r="O190" s="36"/>
      <c r="P190" s="36"/>
      <c r="Q190" s="36"/>
      <c r="R190" s="36"/>
      <c r="S190" s="36"/>
      <c r="T190" s="36"/>
      <c r="U190" s="36"/>
      <c r="V190" s="36"/>
      <c r="W190" s="36"/>
      <c r="X190" s="36"/>
      <c r="Y190" s="36"/>
      <c r="Z190" s="36"/>
      <c r="AA190" s="36"/>
      <c r="AB190" s="36"/>
      <c r="AC190" s="36"/>
      <c r="AD190" s="36"/>
      <c r="AE190" s="36" t="s">
        <v>286</v>
      </c>
    </row>
    <row r="191" spans="1:31" x14ac:dyDescent="0.25">
      <c r="A191" s="108">
        <v>5</v>
      </c>
      <c r="B191" s="35" t="s">
        <v>159</v>
      </c>
      <c r="C191" s="36"/>
      <c r="D191" s="36" t="s">
        <v>287</v>
      </c>
      <c r="E191" s="36"/>
      <c r="F191" s="36"/>
      <c r="G191" s="36"/>
      <c r="H191" s="36"/>
      <c r="I191" s="36"/>
      <c r="J191" s="36"/>
      <c r="K191" s="36"/>
      <c r="L191" s="36">
        <v>3</v>
      </c>
      <c r="M191" s="36">
        <v>9</v>
      </c>
      <c r="N191" s="36"/>
      <c r="O191" s="36"/>
      <c r="P191" s="36"/>
      <c r="Q191" s="36"/>
      <c r="R191" s="36"/>
      <c r="S191" s="36"/>
      <c r="T191" s="36"/>
      <c r="U191" s="36"/>
      <c r="V191" s="36"/>
      <c r="W191" s="36"/>
      <c r="X191" s="36"/>
      <c r="Y191" s="36"/>
      <c r="Z191" s="36"/>
      <c r="AA191" s="36"/>
      <c r="AB191" s="36"/>
      <c r="AC191" s="36"/>
      <c r="AD191" s="36"/>
      <c r="AE191" s="36" t="s">
        <v>286</v>
      </c>
    </row>
    <row r="192" spans="1:31" x14ac:dyDescent="0.25">
      <c r="A192" s="108">
        <v>5</v>
      </c>
      <c r="B192" s="35" t="s">
        <v>159</v>
      </c>
      <c r="C192" s="36">
        <v>178</v>
      </c>
      <c r="D192" s="36" t="s">
        <v>488</v>
      </c>
      <c r="E192" s="36">
        <v>5.5</v>
      </c>
      <c r="F192" s="36"/>
      <c r="G192" s="36">
        <v>1.1000000000000001</v>
      </c>
      <c r="H192" s="36"/>
      <c r="I192" s="36">
        <v>300</v>
      </c>
      <c r="J192" s="36">
        <v>40</v>
      </c>
      <c r="K192" s="36"/>
      <c r="L192" s="36"/>
      <c r="M192" s="36">
        <v>1</v>
      </c>
      <c r="N192" s="36"/>
      <c r="O192" s="36"/>
      <c r="P192" s="36"/>
      <c r="Q192" s="36"/>
      <c r="R192" s="36"/>
      <c r="S192" s="36"/>
      <c r="T192" s="36"/>
      <c r="U192" s="36"/>
      <c r="V192" s="36">
        <f>T192+U192</f>
        <v>0</v>
      </c>
      <c r="W192" s="36"/>
      <c r="X192" s="36"/>
      <c r="Y192" s="36"/>
      <c r="Z192" s="36"/>
      <c r="AA192" s="36"/>
      <c r="AB192" s="36"/>
      <c r="AC192" s="36"/>
      <c r="AD192" s="36"/>
      <c r="AE192" s="36"/>
    </row>
    <row r="193" spans="1:31" x14ac:dyDescent="0.25">
      <c r="A193" s="108">
        <v>5</v>
      </c>
      <c r="B193" s="35" t="s">
        <v>159</v>
      </c>
      <c r="C193" s="36">
        <v>179</v>
      </c>
      <c r="D193" s="36" t="s">
        <v>489</v>
      </c>
      <c r="E193" s="36">
        <v>1.8</v>
      </c>
      <c r="F193" s="36">
        <v>0.5</v>
      </c>
      <c r="G193" s="36"/>
      <c r="H193" s="36"/>
      <c r="I193" s="36">
        <v>200</v>
      </c>
      <c r="J193" s="36">
        <v>25</v>
      </c>
      <c r="K193" s="36"/>
      <c r="L193" s="36">
        <v>1</v>
      </c>
      <c r="M193" s="36">
        <v>2</v>
      </c>
      <c r="N193" s="36"/>
      <c r="O193" s="36"/>
      <c r="P193" s="36"/>
      <c r="Q193" s="36"/>
      <c r="R193" s="36"/>
      <c r="S193" s="36"/>
      <c r="T193" s="36"/>
      <c r="U193" s="36"/>
      <c r="V193" s="36">
        <f>T193+U193</f>
        <v>0</v>
      </c>
      <c r="W193" s="36"/>
      <c r="X193" s="36"/>
      <c r="Y193" s="36"/>
      <c r="Z193" s="36"/>
      <c r="AA193" s="36"/>
      <c r="AB193" s="36"/>
      <c r="AC193" s="36"/>
      <c r="AD193" s="36"/>
      <c r="AE193" s="36" t="s">
        <v>288</v>
      </c>
    </row>
    <row r="194" spans="1:31" x14ac:dyDescent="0.25">
      <c r="A194" s="108">
        <v>5</v>
      </c>
      <c r="B194" s="35" t="s">
        <v>159</v>
      </c>
      <c r="C194" s="36">
        <v>180</v>
      </c>
      <c r="D194" s="36" t="s">
        <v>490</v>
      </c>
      <c r="E194" s="36">
        <v>4</v>
      </c>
      <c r="F194" s="36">
        <v>1.5</v>
      </c>
      <c r="G194" s="36"/>
      <c r="H194" s="36"/>
      <c r="I194" s="36">
        <v>255</v>
      </c>
      <c r="J194" s="36">
        <v>30</v>
      </c>
      <c r="K194" s="36">
        <v>1</v>
      </c>
      <c r="L194" s="36"/>
      <c r="M194" s="36">
        <v>9</v>
      </c>
      <c r="N194" s="36"/>
      <c r="O194" s="36"/>
      <c r="P194" s="36"/>
      <c r="Q194" s="36"/>
      <c r="R194" s="36"/>
      <c r="S194" s="36"/>
      <c r="T194" s="36"/>
      <c r="U194" s="36"/>
      <c r="V194" s="36">
        <f>T194+U194</f>
        <v>0</v>
      </c>
      <c r="W194" s="36"/>
      <c r="X194" s="36"/>
      <c r="Y194" s="36"/>
      <c r="Z194" s="36"/>
      <c r="AA194" s="36"/>
      <c r="AB194" s="36"/>
      <c r="AC194" s="36"/>
      <c r="AD194" s="36"/>
      <c r="AE194" s="36"/>
    </row>
    <row r="195" spans="1:31" x14ac:dyDescent="0.25">
      <c r="A195" s="108">
        <v>5</v>
      </c>
      <c r="B195" s="35" t="s">
        <v>159</v>
      </c>
      <c r="C195" s="36">
        <v>181</v>
      </c>
      <c r="D195" s="36" t="s">
        <v>491</v>
      </c>
      <c r="E195" s="36">
        <v>3.2</v>
      </c>
      <c r="F195" s="36"/>
      <c r="G195" s="36">
        <v>1.2</v>
      </c>
      <c r="H195" s="36"/>
      <c r="I195" s="36">
        <v>65</v>
      </c>
      <c r="J195" s="36">
        <v>35</v>
      </c>
      <c r="K195" s="36"/>
      <c r="L195" s="36"/>
      <c r="M195" s="36"/>
      <c r="N195" s="36"/>
      <c r="O195" s="36"/>
      <c r="P195" s="36"/>
      <c r="Q195" s="36"/>
      <c r="R195" s="36"/>
      <c r="S195" s="36"/>
      <c r="T195" s="36"/>
      <c r="U195" s="36"/>
      <c r="V195" s="36">
        <f>T195+U195</f>
        <v>0</v>
      </c>
      <c r="W195" s="36"/>
      <c r="X195" s="36"/>
      <c r="Y195" s="36"/>
      <c r="Z195" s="36"/>
      <c r="AA195" s="36"/>
      <c r="AB195" s="36"/>
      <c r="AC195" s="36"/>
      <c r="AD195" s="36"/>
      <c r="AE195" s="36"/>
    </row>
    <row r="196" spans="1:31" x14ac:dyDescent="0.25">
      <c r="A196" s="108">
        <v>5</v>
      </c>
      <c r="B196" s="35" t="s">
        <v>159</v>
      </c>
      <c r="C196" s="36"/>
      <c r="D196" s="36" t="s">
        <v>289</v>
      </c>
      <c r="E196" s="36"/>
      <c r="F196" s="36"/>
      <c r="G196" s="36"/>
      <c r="H196" s="36"/>
      <c r="I196" s="36"/>
      <c r="J196" s="36"/>
      <c r="K196" s="36"/>
      <c r="L196" s="36">
        <v>2</v>
      </c>
      <c r="M196" s="36">
        <v>11</v>
      </c>
      <c r="N196" s="36"/>
      <c r="O196" s="36"/>
      <c r="P196" s="36"/>
      <c r="Q196" s="36"/>
      <c r="R196" s="36"/>
      <c r="S196" s="36"/>
      <c r="T196" s="36"/>
      <c r="U196" s="36"/>
      <c r="V196" s="36"/>
      <c r="W196" s="36"/>
      <c r="X196" s="36"/>
      <c r="Y196" s="36"/>
      <c r="Z196" s="36"/>
      <c r="AA196" s="36"/>
      <c r="AB196" s="36"/>
      <c r="AC196" s="36"/>
      <c r="AD196" s="36"/>
      <c r="AE196" s="36" t="s">
        <v>290</v>
      </c>
    </row>
    <row r="197" spans="1:31" x14ac:dyDescent="0.25">
      <c r="A197" s="108">
        <v>5</v>
      </c>
      <c r="B197" s="35" t="s">
        <v>159</v>
      </c>
      <c r="C197" s="36">
        <v>182</v>
      </c>
      <c r="D197" s="36" t="s">
        <v>492</v>
      </c>
      <c r="E197" s="36">
        <v>6</v>
      </c>
      <c r="F197" s="36"/>
      <c r="G197" s="36">
        <v>0.8</v>
      </c>
      <c r="H197" s="36"/>
      <c r="I197" s="36">
        <v>115</v>
      </c>
      <c r="J197" s="36">
        <v>35</v>
      </c>
      <c r="K197" s="36">
        <v>2</v>
      </c>
      <c r="L197" s="36">
        <v>2</v>
      </c>
      <c r="M197" s="36">
        <v>4</v>
      </c>
      <c r="N197" s="36"/>
      <c r="O197" s="36"/>
      <c r="P197" s="36"/>
      <c r="Q197" s="36"/>
      <c r="R197" s="36"/>
      <c r="S197" s="36"/>
      <c r="T197" s="36"/>
      <c r="U197" s="36"/>
      <c r="V197" s="36">
        <f t="shared" ref="V197:V205" si="9">T197+U197</f>
        <v>0</v>
      </c>
      <c r="W197" s="36"/>
      <c r="X197" s="36"/>
      <c r="Y197" s="36"/>
      <c r="Z197" s="36"/>
      <c r="AA197" s="36"/>
      <c r="AB197" s="36"/>
      <c r="AC197" s="36"/>
      <c r="AD197" s="36"/>
      <c r="AE197" s="36"/>
    </row>
    <row r="198" spans="1:31" x14ac:dyDescent="0.25">
      <c r="A198" s="108">
        <v>5</v>
      </c>
      <c r="B198" s="35" t="s">
        <v>159</v>
      </c>
      <c r="C198" s="36">
        <v>183</v>
      </c>
      <c r="D198" s="36" t="s">
        <v>493</v>
      </c>
      <c r="E198" s="36">
        <v>2</v>
      </c>
      <c r="F198" s="36">
        <v>0.5</v>
      </c>
      <c r="G198" s="36"/>
      <c r="H198" s="36">
        <v>42</v>
      </c>
      <c r="I198" s="36">
        <v>220</v>
      </c>
      <c r="J198" s="36">
        <v>40</v>
      </c>
      <c r="K198" s="36"/>
      <c r="L198" s="36">
        <v>2</v>
      </c>
      <c r="M198" s="36">
        <v>6</v>
      </c>
      <c r="N198" s="36">
        <v>200</v>
      </c>
      <c r="O198" s="36">
        <v>2</v>
      </c>
      <c r="P198" s="36">
        <v>120</v>
      </c>
      <c r="Q198" s="36">
        <v>0.17</v>
      </c>
      <c r="R198" s="36">
        <v>1.5</v>
      </c>
      <c r="S198" s="36">
        <v>0.5</v>
      </c>
      <c r="T198" s="36"/>
      <c r="U198" s="36"/>
      <c r="V198" s="36">
        <f t="shared" si="9"/>
        <v>0</v>
      </c>
      <c r="W198" s="36" t="s">
        <v>243</v>
      </c>
      <c r="X198" s="36" t="s">
        <v>215</v>
      </c>
      <c r="Y198" s="36" t="s">
        <v>228</v>
      </c>
      <c r="Z198" s="36">
        <v>5</v>
      </c>
      <c r="AA198" s="36">
        <v>35</v>
      </c>
      <c r="AB198" s="36">
        <v>60</v>
      </c>
      <c r="AC198" s="36"/>
      <c r="AD198" s="36"/>
      <c r="AE198" s="36" t="s">
        <v>288</v>
      </c>
    </row>
    <row r="199" spans="1:31" x14ac:dyDescent="0.25">
      <c r="A199" s="108">
        <v>5</v>
      </c>
      <c r="B199" s="35" t="s">
        <v>159</v>
      </c>
      <c r="C199" s="36">
        <v>184</v>
      </c>
      <c r="D199" s="36" t="s">
        <v>494</v>
      </c>
      <c r="E199" s="36">
        <v>0.8</v>
      </c>
      <c r="F199" s="36"/>
      <c r="G199" s="36"/>
      <c r="H199" s="36"/>
      <c r="I199" s="36">
        <v>100</v>
      </c>
      <c r="J199" s="36">
        <v>3</v>
      </c>
      <c r="K199" s="36"/>
      <c r="L199" s="36"/>
      <c r="M199" s="36"/>
      <c r="N199" s="36"/>
      <c r="O199" s="36"/>
      <c r="P199" s="36"/>
      <c r="Q199" s="36"/>
      <c r="R199" s="36"/>
      <c r="S199" s="36"/>
      <c r="T199" s="36"/>
      <c r="U199" s="36"/>
      <c r="V199" s="36">
        <f t="shared" si="9"/>
        <v>0</v>
      </c>
      <c r="W199" s="36"/>
      <c r="X199" s="36"/>
      <c r="Y199" s="36"/>
      <c r="Z199" s="36"/>
      <c r="AA199" s="36"/>
      <c r="AB199" s="36"/>
      <c r="AC199" s="36"/>
      <c r="AD199" s="36"/>
      <c r="AE199" s="36"/>
    </row>
    <row r="200" spans="1:31" x14ac:dyDescent="0.25">
      <c r="A200" s="108">
        <v>5</v>
      </c>
      <c r="B200" s="35" t="s">
        <v>159</v>
      </c>
      <c r="C200" s="36">
        <v>185</v>
      </c>
      <c r="D200" s="36" t="s">
        <v>291</v>
      </c>
      <c r="E200" s="36">
        <v>1.5</v>
      </c>
      <c r="F200" s="36">
        <v>0.7</v>
      </c>
      <c r="G200" s="36"/>
      <c r="H200" s="36"/>
      <c r="I200" s="36">
        <v>210</v>
      </c>
      <c r="J200" s="36">
        <v>50</v>
      </c>
      <c r="K200" s="36"/>
      <c r="L200" s="36"/>
      <c r="M200" s="36"/>
      <c r="N200" s="36"/>
      <c r="O200" s="36"/>
      <c r="P200" s="36"/>
      <c r="Q200" s="36"/>
      <c r="R200" s="36"/>
      <c r="S200" s="36"/>
      <c r="T200" s="36"/>
      <c r="U200" s="36"/>
      <c r="V200" s="36">
        <f t="shared" si="9"/>
        <v>0</v>
      </c>
      <c r="W200" s="36"/>
      <c r="X200" s="36"/>
      <c r="Y200" s="36"/>
      <c r="Z200" s="36"/>
      <c r="AA200" s="36"/>
      <c r="AB200" s="36"/>
      <c r="AC200" s="36"/>
      <c r="AD200" s="36"/>
      <c r="AE200" s="36"/>
    </row>
    <row r="201" spans="1:31" x14ac:dyDescent="0.25">
      <c r="A201" s="108">
        <v>5</v>
      </c>
      <c r="B201" s="35" t="s">
        <v>159</v>
      </c>
      <c r="C201" s="36">
        <v>186</v>
      </c>
      <c r="D201" s="36" t="s">
        <v>495</v>
      </c>
      <c r="E201" s="36">
        <v>2</v>
      </c>
      <c r="F201" s="36"/>
      <c r="G201" s="36"/>
      <c r="H201" s="36"/>
      <c r="I201" s="36">
        <v>350</v>
      </c>
      <c r="J201" s="36">
        <v>8</v>
      </c>
      <c r="K201" s="36"/>
      <c r="L201" s="36"/>
      <c r="M201" s="36">
        <v>2</v>
      </c>
      <c r="N201" s="36"/>
      <c r="O201" s="36"/>
      <c r="P201" s="36"/>
      <c r="Q201" s="36"/>
      <c r="R201" s="36"/>
      <c r="S201" s="36"/>
      <c r="T201" s="36"/>
      <c r="U201" s="36"/>
      <c r="V201" s="36">
        <f t="shared" si="9"/>
        <v>0</v>
      </c>
      <c r="W201" s="36"/>
      <c r="X201" s="36"/>
      <c r="Y201" s="36"/>
      <c r="Z201" s="36"/>
      <c r="AA201" s="36"/>
      <c r="AB201" s="36"/>
      <c r="AC201" s="36"/>
      <c r="AD201" s="36"/>
      <c r="AE201" s="36" t="s">
        <v>292</v>
      </c>
    </row>
    <row r="202" spans="1:31" x14ac:dyDescent="0.25">
      <c r="A202" s="108">
        <v>5</v>
      </c>
      <c r="B202" s="35" t="s">
        <v>159</v>
      </c>
      <c r="C202" s="36">
        <v>187</v>
      </c>
      <c r="D202" s="36" t="s">
        <v>496</v>
      </c>
      <c r="E202" s="36">
        <v>4.5</v>
      </c>
      <c r="F202" s="36"/>
      <c r="G202" s="36">
        <v>2</v>
      </c>
      <c r="H202" s="36"/>
      <c r="I202" s="36">
        <v>85</v>
      </c>
      <c r="J202" s="36">
        <v>40</v>
      </c>
      <c r="K202" s="36">
        <v>1</v>
      </c>
      <c r="L202" s="36"/>
      <c r="M202" s="36"/>
      <c r="N202" s="36"/>
      <c r="O202" s="36"/>
      <c r="P202" s="36"/>
      <c r="Q202" s="36"/>
      <c r="R202" s="36"/>
      <c r="S202" s="36"/>
      <c r="T202" s="36"/>
      <c r="U202" s="36"/>
      <c r="V202" s="36">
        <f t="shared" si="9"/>
        <v>0</v>
      </c>
      <c r="W202" s="36"/>
      <c r="X202" s="36"/>
      <c r="Y202" s="36"/>
      <c r="Z202" s="36"/>
      <c r="AA202" s="36"/>
      <c r="AB202" s="36"/>
      <c r="AC202" s="36"/>
      <c r="AD202" s="36"/>
      <c r="AE202" s="36"/>
    </row>
    <row r="203" spans="1:31" x14ac:dyDescent="0.25">
      <c r="A203" s="108">
        <v>5</v>
      </c>
      <c r="B203" s="35" t="s">
        <v>159</v>
      </c>
      <c r="C203" s="36">
        <v>188</v>
      </c>
      <c r="D203" s="36" t="s">
        <v>293</v>
      </c>
      <c r="E203" s="36">
        <v>2.2999999999999998</v>
      </c>
      <c r="F203" s="36">
        <v>1.5</v>
      </c>
      <c r="G203" s="36"/>
      <c r="H203" s="36"/>
      <c r="I203" s="36">
        <v>330</v>
      </c>
      <c r="J203" s="36">
        <v>45</v>
      </c>
      <c r="K203" s="36">
        <v>1</v>
      </c>
      <c r="L203" s="36">
        <v>2</v>
      </c>
      <c r="M203" s="36"/>
      <c r="N203" s="36"/>
      <c r="O203" s="36"/>
      <c r="P203" s="36"/>
      <c r="Q203" s="36"/>
      <c r="R203" s="36"/>
      <c r="S203" s="36"/>
      <c r="T203" s="36"/>
      <c r="U203" s="36"/>
      <c r="V203" s="36">
        <f t="shared" si="9"/>
        <v>0</v>
      </c>
      <c r="W203" s="36"/>
      <c r="X203" s="36"/>
      <c r="Y203" s="36"/>
      <c r="Z203" s="36"/>
      <c r="AA203" s="36"/>
      <c r="AB203" s="36"/>
      <c r="AC203" s="36"/>
      <c r="AD203" s="36"/>
      <c r="AE203" s="36"/>
    </row>
    <row r="204" spans="1:31" x14ac:dyDescent="0.25">
      <c r="A204" s="108">
        <v>5</v>
      </c>
      <c r="B204" s="35" t="s">
        <v>159</v>
      </c>
      <c r="C204" s="36">
        <v>189</v>
      </c>
      <c r="D204" s="36" t="s">
        <v>163</v>
      </c>
      <c r="E204" s="36"/>
      <c r="F204" s="36"/>
      <c r="G204" s="36"/>
      <c r="H204" s="36"/>
      <c r="I204" s="36"/>
      <c r="J204" s="36"/>
      <c r="K204" s="36"/>
      <c r="L204" s="36"/>
      <c r="M204" s="36"/>
      <c r="N204" s="36"/>
      <c r="O204" s="36"/>
      <c r="P204" s="36"/>
      <c r="Q204" s="36"/>
      <c r="R204" s="36"/>
      <c r="S204" s="36"/>
      <c r="T204" s="36"/>
      <c r="U204" s="36"/>
      <c r="V204" s="36">
        <f t="shared" si="9"/>
        <v>0</v>
      </c>
      <c r="W204" s="36"/>
      <c r="X204" s="36"/>
      <c r="Y204" s="36"/>
      <c r="Z204" s="36"/>
      <c r="AA204" s="36"/>
      <c r="AB204" s="36"/>
      <c r="AC204" s="36"/>
      <c r="AD204" s="36"/>
      <c r="AE204" s="36"/>
    </row>
    <row r="205" spans="1:31" x14ac:dyDescent="0.25">
      <c r="A205" s="108">
        <v>5</v>
      </c>
      <c r="B205" s="35" t="s">
        <v>159</v>
      </c>
      <c r="C205" s="36">
        <v>190</v>
      </c>
      <c r="D205" s="36" t="s">
        <v>497</v>
      </c>
      <c r="E205" s="36">
        <v>1</v>
      </c>
      <c r="F205" s="36">
        <v>0.5</v>
      </c>
      <c r="G205" s="36"/>
      <c r="H205" s="36"/>
      <c r="I205" s="36">
        <v>800</v>
      </c>
      <c r="J205" s="36">
        <v>50</v>
      </c>
      <c r="K205" s="36"/>
      <c r="L205" s="36"/>
      <c r="M205" s="36"/>
      <c r="N205" s="36"/>
      <c r="O205" s="36"/>
      <c r="P205" s="36"/>
      <c r="Q205" s="36"/>
      <c r="R205" s="36"/>
      <c r="S205" s="36"/>
      <c r="T205" s="36"/>
      <c r="U205" s="36"/>
      <c r="V205" s="36">
        <f t="shared" si="9"/>
        <v>0</v>
      </c>
      <c r="W205" s="36"/>
      <c r="X205" s="36"/>
      <c r="Y205" s="36"/>
      <c r="Z205" s="36"/>
      <c r="AA205" s="36"/>
      <c r="AB205" s="36"/>
      <c r="AC205" s="36"/>
      <c r="AD205" s="36"/>
      <c r="AE205" s="36" t="s">
        <v>294</v>
      </c>
    </row>
    <row r="206" spans="1:31" x14ac:dyDescent="0.25">
      <c r="A206" s="108">
        <v>5</v>
      </c>
      <c r="B206" s="35" t="s">
        <v>159</v>
      </c>
      <c r="C206" s="36"/>
      <c r="D206" s="36" t="s">
        <v>295</v>
      </c>
      <c r="E206" s="36"/>
      <c r="F206" s="36"/>
      <c r="G206" s="36"/>
      <c r="H206" s="36"/>
      <c r="I206" s="36"/>
      <c r="J206" s="36"/>
      <c r="K206" s="36">
        <v>4</v>
      </c>
      <c r="L206" s="36">
        <v>5</v>
      </c>
      <c r="M206" s="36">
        <v>11</v>
      </c>
      <c r="N206" s="36"/>
      <c r="O206" s="36"/>
      <c r="P206" s="36"/>
      <c r="Q206" s="36"/>
      <c r="R206" s="36"/>
      <c r="S206" s="36"/>
      <c r="T206" s="36"/>
      <c r="U206" s="36"/>
      <c r="V206" s="36"/>
      <c r="W206" s="36"/>
      <c r="X206" s="36"/>
      <c r="Y206" s="36"/>
      <c r="Z206" s="36"/>
      <c r="AA206" s="36"/>
      <c r="AB206" s="36"/>
      <c r="AC206" s="36"/>
      <c r="AD206" s="36"/>
      <c r="AE206" s="36" t="s">
        <v>296</v>
      </c>
    </row>
    <row r="207" spans="1:31" x14ac:dyDescent="0.25">
      <c r="A207" s="108">
        <v>5</v>
      </c>
      <c r="B207" s="35" t="s">
        <v>159</v>
      </c>
      <c r="C207" s="36">
        <v>191</v>
      </c>
      <c r="D207" s="36" t="s">
        <v>498</v>
      </c>
      <c r="E207" s="36">
        <v>6</v>
      </c>
      <c r="F207" s="36"/>
      <c r="G207" s="36">
        <v>0.5</v>
      </c>
      <c r="H207" s="36">
        <v>106</v>
      </c>
      <c r="I207" s="36">
        <v>85</v>
      </c>
      <c r="J207" s="36">
        <v>100</v>
      </c>
      <c r="K207" s="36">
        <v>3</v>
      </c>
      <c r="L207" s="36">
        <v>3</v>
      </c>
      <c r="M207" s="36">
        <v>15</v>
      </c>
      <c r="N207" s="36"/>
      <c r="O207" s="36"/>
      <c r="P207" s="36"/>
      <c r="Q207" s="36"/>
      <c r="R207" s="36"/>
      <c r="S207" s="36"/>
      <c r="T207" s="36"/>
      <c r="U207" s="36"/>
      <c r="V207" s="36">
        <f t="shared" ref="V207:V249" si="10">T207+U207</f>
        <v>0</v>
      </c>
      <c r="W207" s="36" t="s">
        <v>223</v>
      </c>
      <c r="X207" s="36" t="s">
        <v>204</v>
      </c>
      <c r="Y207" s="36" t="s">
        <v>228</v>
      </c>
      <c r="Z207" s="36">
        <v>10</v>
      </c>
      <c r="AA207" s="36">
        <v>70</v>
      </c>
      <c r="AB207" s="36">
        <v>20</v>
      </c>
      <c r="AC207" s="36"/>
      <c r="AD207" s="36"/>
      <c r="AE207" s="36"/>
    </row>
    <row r="208" spans="1:31" x14ac:dyDescent="0.25">
      <c r="A208" s="108">
        <v>5</v>
      </c>
      <c r="B208" s="35" t="s">
        <v>159</v>
      </c>
      <c r="C208" s="36">
        <v>192</v>
      </c>
      <c r="D208" s="36" t="s">
        <v>297</v>
      </c>
      <c r="E208" s="36">
        <v>1</v>
      </c>
      <c r="F208" s="36">
        <v>0.5</v>
      </c>
      <c r="G208" s="36"/>
      <c r="H208" s="36"/>
      <c r="I208" s="36">
        <v>106</v>
      </c>
      <c r="J208" s="36">
        <v>50</v>
      </c>
      <c r="K208" s="36"/>
      <c r="L208" s="36">
        <v>1</v>
      </c>
      <c r="M208" s="36">
        <v>1</v>
      </c>
      <c r="N208" s="36"/>
      <c r="O208" s="36"/>
      <c r="P208" s="36"/>
      <c r="Q208" s="36"/>
      <c r="R208" s="36"/>
      <c r="S208" s="36"/>
      <c r="T208" s="36"/>
      <c r="U208" s="36"/>
      <c r="V208" s="36">
        <f t="shared" si="10"/>
        <v>0</v>
      </c>
      <c r="W208" s="36"/>
      <c r="X208" s="36"/>
      <c r="Y208" s="36"/>
      <c r="Z208" s="36"/>
      <c r="AA208" s="36"/>
      <c r="AB208" s="36"/>
      <c r="AC208" s="36"/>
      <c r="AD208" s="36"/>
      <c r="AE208" s="36"/>
    </row>
    <row r="209" spans="1:31" x14ac:dyDescent="0.25">
      <c r="A209" s="108">
        <v>5</v>
      </c>
      <c r="B209" s="35" t="s">
        <v>159</v>
      </c>
      <c r="C209" s="36">
        <v>193</v>
      </c>
      <c r="D209" s="36" t="s">
        <v>298</v>
      </c>
      <c r="E209" s="36">
        <v>1.6</v>
      </c>
      <c r="F209" s="36">
        <v>0.7</v>
      </c>
      <c r="G209" s="36"/>
      <c r="H209" s="36">
        <v>55</v>
      </c>
      <c r="I209" s="36">
        <v>195</v>
      </c>
      <c r="J209" s="36">
        <v>55</v>
      </c>
      <c r="K209" s="36"/>
      <c r="L209" s="36"/>
      <c r="M209" s="36"/>
      <c r="N209" s="36">
        <v>68</v>
      </c>
      <c r="O209" s="36">
        <v>2.33</v>
      </c>
      <c r="P209" s="36">
        <v>130</v>
      </c>
      <c r="Q209" s="36">
        <v>1.92</v>
      </c>
      <c r="R209" s="36">
        <v>1.75</v>
      </c>
      <c r="S209" s="36">
        <v>2.33</v>
      </c>
      <c r="T209" s="36"/>
      <c r="U209" s="36"/>
      <c r="V209" s="36">
        <f t="shared" si="10"/>
        <v>0</v>
      </c>
      <c r="W209" s="36" t="s">
        <v>238</v>
      </c>
      <c r="X209" s="36" t="s">
        <v>215</v>
      </c>
      <c r="Y209" s="36" t="s">
        <v>204</v>
      </c>
      <c r="Z209" s="36">
        <v>10</v>
      </c>
      <c r="AA209" s="36">
        <v>30</v>
      </c>
      <c r="AB209" s="36">
        <v>60</v>
      </c>
      <c r="AC209" s="36"/>
      <c r="AD209" s="36"/>
      <c r="AE209" s="36"/>
    </row>
    <row r="210" spans="1:31" x14ac:dyDescent="0.25">
      <c r="A210" s="108">
        <v>5</v>
      </c>
      <c r="B210" s="35" t="s">
        <v>159</v>
      </c>
      <c r="C210" s="36">
        <v>194</v>
      </c>
      <c r="D210" s="36" t="s">
        <v>299</v>
      </c>
      <c r="E210" s="36">
        <v>1.8</v>
      </c>
      <c r="F210" s="36">
        <v>0.5</v>
      </c>
      <c r="G210" s="36"/>
      <c r="H210" s="36"/>
      <c r="I210" s="36">
        <v>710</v>
      </c>
      <c r="J210" s="36">
        <v>60</v>
      </c>
      <c r="K210" s="36"/>
      <c r="L210" s="36">
        <v>1</v>
      </c>
      <c r="M210" s="36">
        <v>7</v>
      </c>
      <c r="N210" s="36"/>
      <c r="O210" s="36"/>
      <c r="P210" s="36"/>
      <c r="Q210" s="36"/>
      <c r="R210" s="36"/>
      <c r="S210" s="36"/>
      <c r="T210" s="36"/>
      <c r="U210" s="36"/>
      <c r="V210" s="36">
        <f t="shared" si="10"/>
        <v>0</v>
      </c>
      <c r="W210" s="36"/>
      <c r="X210" s="36"/>
      <c r="Y210" s="36"/>
      <c r="Z210" s="36"/>
      <c r="AA210" s="36"/>
      <c r="AB210" s="36"/>
      <c r="AC210" s="36"/>
      <c r="AD210" s="36"/>
      <c r="AE210" s="36"/>
    </row>
    <row r="211" spans="1:31" x14ac:dyDescent="0.25">
      <c r="A211" s="108">
        <v>5</v>
      </c>
      <c r="B211" s="35" t="s">
        <v>159</v>
      </c>
      <c r="C211" s="36">
        <v>195</v>
      </c>
      <c r="D211" s="36" t="s">
        <v>300</v>
      </c>
      <c r="E211" s="36"/>
      <c r="F211" s="36"/>
      <c r="G211" s="36"/>
      <c r="H211" s="36"/>
      <c r="I211" s="36"/>
      <c r="J211" s="36"/>
      <c r="K211" s="36"/>
      <c r="L211" s="36"/>
      <c r="M211" s="36"/>
      <c r="N211" s="36"/>
      <c r="O211" s="36"/>
      <c r="P211" s="36"/>
      <c r="Q211" s="36"/>
      <c r="R211" s="36"/>
      <c r="S211" s="36"/>
      <c r="T211" s="36"/>
      <c r="U211" s="36"/>
      <c r="V211" s="36">
        <f t="shared" si="10"/>
        <v>0</v>
      </c>
      <c r="W211" s="36"/>
      <c r="X211" s="36"/>
      <c r="Y211" s="36"/>
      <c r="Z211" s="36"/>
      <c r="AA211" s="36"/>
      <c r="AB211" s="36"/>
      <c r="AC211" s="36"/>
      <c r="AD211" s="36"/>
      <c r="AE211" s="36"/>
    </row>
    <row r="212" spans="1:31" x14ac:dyDescent="0.25">
      <c r="A212" s="108">
        <v>5</v>
      </c>
      <c r="B212" s="35" t="s">
        <v>159</v>
      </c>
      <c r="C212" s="36">
        <v>196</v>
      </c>
      <c r="D212" s="36" t="s">
        <v>301</v>
      </c>
      <c r="E212" s="36">
        <v>1.5</v>
      </c>
      <c r="F212" s="36">
        <v>1</v>
      </c>
      <c r="G212" s="36"/>
      <c r="H212" s="36"/>
      <c r="I212" s="36">
        <v>252</v>
      </c>
      <c r="J212" s="36">
        <v>50</v>
      </c>
      <c r="K212" s="36">
        <v>1</v>
      </c>
      <c r="L212" s="36"/>
      <c r="M212" s="36">
        <v>1</v>
      </c>
      <c r="N212" s="36"/>
      <c r="O212" s="36"/>
      <c r="P212" s="36"/>
      <c r="Q212" s="36"/>
      <c r="R212" s="36"/>
      <c r="S212" s="36"/>
      <c r="T212" s="36"/>
      <c r="U212" s="36"/>
      <c r="V212" s="36">
        <f t="shared" si="10"/>
        <v>0</v>
      </c>
      <c r="W212" s="36"/>
      <c r="X212" s="36"/>
      <c r="Y212" s="36"/>
      <c r="Z212" s="36"/>
      <c r="AA212" s="36"/>
      <c r="AB212" s="36"/>
      <c r="AC212" s="36"/>
      <c r="AD212" s="36"/>
      <c r="AE212" s="36"/>
    </row>
    <row r="213" spans="1:31" x14ac:dyDescent="0.25">
      <c r="A213" s="108">
        <v>5</v>
      </c>
      <c r="B213" s="35" t="s">
        <v>159</v>
      </c>
      <c r="C213" s="36">
        <v>197</v>
      </c>
      <c r="D213" s="36" t="s">
        <v>302</v>
      </c>
      <c r="E213" s="36">
        <v>1.5</v>
      </c>
      <c r="F213" s="36">
        <v>0.5</v>
      </c>
      <c r="G213" s="36"/>
      <c r="H213" s="36"/>
      <c r="I213" s="36">
        <v>110</v>
      </c>
      <c r="J213" s="36">
        <v>55</v>
      </c>
      <c r="K213" s="36"/>
      <c r="L213" s="36">
        <v>1</v>
      </c>
      <c r="M213" s="36"/>
      <c r="N213" s="36"/>
      <c r="O213" s="36"/>
      <c r="P213" s="36"/>
      <c r="Q213" s="36"/>
      <c r="R213" s="36"/>
      <c r="S213" s="36"/>
      <c r="T213" s="36"/>
      <c r="U213" s="36"/>
      <c r="V213" s="36">
        <f t="shared" si="10"/>
        <v>0</v>
      </c>
      <c r="W213" s="36"/>
      <c r="X213" s="36"/>
      <c r="Y213" s="36"/>
      <c r="Z213" s="36"/>
      <c r="AA213" s="36"/>
      <c r="AB213" s="36"/>
      <c r="AC213" s="36"/>
      <c r="AD213" s="36"/>
      <c r="AE213" s="36"/>
    </row>
    <row r="214" spans="1:31" x14ac:dyDescent="0.25">
      <c r="A214" s="108">
        <v>5</v>
      </c>
      <c r="B214" s="35" t="s">
        <v>159</v>
      </c>
      <c r="C214" s="36">
        <v>198</v>
      </c>
      <c r="D214" s="36" t="s">
        <v>303</v>
      </c>
      <c r="E214" s="36">
        <v>2</v>
      </c>
      <c r="F214" s="36">
        <v>1.5</v>
      </c>
      <c r="G214" s="36"/>
      <c r="H214" s="36"/>
      <c r="I214" s="36">
        <v>235</v>
      </c>
      <c r="J214" s="36">
        <v>55</v>
      </c>
      <c r="K214" s="36"/>
      <c r="L214" s="36"/>
      <c r="M214" s="36">
        <v>2</v>
      </c>
      <c r="N214" s="36"/>
      <c r="O214" s="36"/>
      <c r="P214" s="36"/>
      <c r="Q214" s="36"/>
      <c r="R214" s="36"/>
      <c r="S214" s="36"/>
      <c r="T214" s="36"/>
      <c r="U214" s="36"/>
      <c r="V214" s="36">
        <f t="shared" si="10"/>
        <v>0</v>
      </c>
      <c r="W214" s="36"/>
      <c r="X214" s="36"/>
      <c r="Y214" s="36"/>
      <c r="Z214" s="36"/>
      <c r="AA214" s="36"/>
      <c r="AB214" s="36"/>
      <c r="AC214" s="36"/>
      <c r="AD214" s="36"/>
      <c r="AE214" s="36"/>
    </row>
    <row r="215" spans="1:31" x14ac:dyDescent="0.25">
      <c r="A215" s="108">
        <v>5</v>
      </c>
      <c r="B215" s="35" t="s">
        <v>159</v>
      </c>
      <c r="C215" s="36">
        <v>199</v>
      </c>
      <c r="D215" s="36" t="s">
        <v>304</v>
      </c>
      <c r="E215" s="36">
        <v>1</v>
      </c>
      <c r="F215" s="36">
        <v>0.5</v>
      </c>
      <c r="G215" s="36"/>
      <c r="H215" s="36">
        <v>50</v>
      </c>
      <c r="I215" s="36">
        <v>85</v>
      </c>
      <c r="J215" s="36">
        <v>55</v>
      </c>
      <c r="K215" s="36"/>
      <c r="L215" s="36"/>
      <c r="M215" s="36"/>
      <c r="N215" s="36">
        <v>94</v>
      </c>
      <c r="O215" s="36">
        <v>2.58</v>
      </c>
      <c r="P215" s="36">
        <v>160</v>
      </c>
      <c r="Q215" s="36">
        <v>2.17</v>
      </c>
      <c r="R215" s="36">
        <v>1.83</v>
      </c>
      <c r="S215" s="36">
        <v>1.08</v>
      </c>
      <c r="T215" s="36"/>
      <c r="U215" s="36"/>
      <c r="V215" s="36">
        <f t="shared" si="10"/>
        <v>0</v>
      </c>
      <c r="W215" s="36" t="s">
        <v>232</v>
      </c>
      <c r="X215" s="36" t="s">
        <v>204</v>
      </c>
      <c r="Y215" s="36" t="s">
        <v>228</v>
      </c>
      <c r="Z215" s="36"/>
      <c r="AA215" s="36">
        <v>30</v>
      </c>
      <c r="AB215" s="36">
        <v>65</v>
      </c>
      <c r="AC215" s="36">
        <v>5</v>
      </c>
      <c r="AD215" s="36"/>
      <c r="AE215" s="36"/>
    </row>
    <row r="216" spans="1:31" x14ac:dyDescent="0.25">
      <c r="A216" s="108">
        <v>5</v>
      </c>
      <c r="B216" s="35" t="s">
        <v>159</v>
      </c>
      <c r="C216" s="36">
        <v>200</v>
      </c>
      <c r="D216" s="36" t="s">
        <v>499</v>
      </c>
      <c r="E216" s="36">
        <v>7</v>
      </c>
      <c r="F216" s="36"/>
      <c r="G216" s="36">
        <v>1.2</v>
      </c>
      <c r="H216" s="36"/>
      <c r="I216" s="36">
        <v>100</v>
      </c>
      <c r="J216" s="36">
        <v>40</v>
      </c>
      <c r="K216" s="36"/>
      <c r="L216" s="36"/>
      <c r="M216" s="36"/>
      <c r="N216" s="36"/>
      <c r="O216" s="36"/>
      <c r="P216" s="36"/>
      <c r="Q216" s="36"/>
      <c r="R216" s="36"/>
      <c r="S216" s="36"/>
      <c r="T216" s="36"/>
      <c r="U216" s="36"/>
      <c r="V216" s="36">
        <f t="shared" si="10"/>
        <v>0</v>
      </c>
      <c r="W216" s="36"/>
      <c r="X216" s="36"/>
      <c r="Y216" s="36"/>
      <c r="Z216" s="36"/>
      <c r="AA216" s="36"/>
      <c r="AB216" s="36"/>
      <c r="AC216" s="36"/>
      <c r="AD216" s="36"/>
      <c r="AE216" s="36"/>
    </row>
    <row r="217" spans="1:31" x14ac:dyDescent="0.25">
      <c r="A217" s="108">
        <v>5</v>
      </c>
      <c r="B217" s="35" t="s">
        <v>159</v>
      </c>
      <c r="C217" s="36">
        <v>201</v>
      </c>
      <c r="D217" s="36" t="s">
        <v>305</v>
      </c>
      <c r="E217" s="36">
        <v>1.2</v>
      </c>
      <c r="F217" s="36">
        <v>0.5</v>
      </c>
      <c r="G217" s="36"/>
      <c r="H217" s="36"/>
      <c r="I217" s="36">
        <v>190</v>
      </c>
      <c r="J217" s="36">
        <v>60</v>
      </c>
      <c r="K217" s="36"/>
      <c r="L217" s="36">
        <v>1</v>
      </c>
      <c r="M217" s="36"/>
      <c r="N217" s="36"/>
      <c r="O217" s="36"/>
      <c r="P217" s="36"/>
      <c r="Q217" s="36"/>
      <c r="R217" s="36"/>
      <c r="S217" s="36"/>
      <c r="T217" s="36"/>
      <c r="U217" s="36"/>
      <c r="V217" s="36">
        <f t="shared" si="10"/>
        <v>0</v>
      </c>
      <c r="W217" s="36"/>
      <c r="X217" s="36"/>
      <c r="Y217" s="36"/>
      <c r="Z217" s="36"/>
      <c r="AA217" s="36"/>
      <c r="AB217" s="36"/>
      <c r="AC217" s="36"/>
      <c r="AD217" s="36"/>
      <c r="AE217" s="36"/>
    </row>
    <row r="218" spans="1:31" x14ac:dyDescent="0.25">
      <c r="A218" s="108">
        <v>6</v>
      </c>
      <c r="B218" s="35" t="s">
        <v>306</v>
      </c>
      <c r="C218" s="36">
        <v>202</v>
      </c>
      <c r="D218" s="36" t="s">
        <v>307</v>
      </c>
      <c r="E218" s="36">
        <v>1.6</v>
      </c>
      <c r="F218" s="36">
        <v>1</v>
      </c>
      <c r="G218" s="36"/>
      <c r="H218" s="36"/>
      <c r="I218" s="36">
        <v>275</v>
      </c>
      <c r="J218" s="36">
        <v>55</v>
      </c>
      <c r="K218" s="36"/>
      <c r="L218" s="36"/>
      <c r="M218" s="36">
        <v>1</v>
      </c>
      <c r="N218" s="36"/>
      <c r="O218" s="36"/>
      <c r="P218" s="36"/>
      <c r="Q218" s="36"/>
      <c r="R218" s="36"/>
      <c r="S218" s="36"/>
      <c r="T218" s="36"/>
      <c r="U218" s="36"/>
      <c r="V218" s="36">
        <f t="shared" si="10"/>
        <v>0</v>
      </c>
      <c r="W218" s="36"/>
      <c r="X218" s="36"/>
      <c r="Y218" s="36"/>
      <c r="Z218" s="36"/>
      <c r="AA218" s="36"/>
      <c r="AB218" s="36"/>
      <c r="AC218" s="36"/>
      <c r="AD218" s="36"/>
      <c r="AE218" s="36"/>
    </row>
    <row r="219" spans="1:31" x14ac:dyDescent="0.25">
      <c r="A219" s="108">
        <v>6</v>
      </c>
      <c r="B219" s="35" t="s">
        <v>306</v>
      </c>
      <c r="C219" s="36">
        <v>203</v>
      </c>
      <c r="D219" s="36" t="s">
        <v>308</v>
      </c>
      <c r="E219" s="36">
        <v>1</v>
      </c>
      <c r="F219" s="36">
        <v>0.5</v>
      </c>
      <c r="G219" s="36"/>
      <c r="H219" s="36"/>
      <c r="I219" s="36">
        <v>250</v>
      </c>
      <c r="J219" s="36">
        <v>55</v>
      </c>
      <c r="K219" s="36">
        <v>1</v>
      </c>
      <c r="L219" s="36"/>
      <c r="M219" s="36"/>
      <c r="N219" s="36"/>
      <c r="O219" s="36"/>
      <c r="P219" s="36"/>
      <c r="Q219" s="36"/>
      <c r="R219" s="36"/>
      <c r="S219" s="36"/>
      <c r="T219" s="36"/>
      <c r="U219" s="36"/>
      <c r="V219" s="36">
        <f t="shared" si="10"/>
        <v>0</v>
      </c>
      <c r="W219" s="36"/>
      <c r="X219" s="36"/>
      <c r="Y219" s="36"/>
      <c r="Z219" s="36"/>
      <c r="AA219" s="36"/>
      <c r="AB219" s="36"/>
      <c r="AC219" s="36"/>
      <c r="AD219" s="36"/>
      <c r="AE219" s="36"/>
    </row>
    <row r="220" spans="1:31" x14ac:dyDescent="0.25">
      <c r="A220" s="108">
        <v>6</v>
      </c>
      <c r="B220" s="35" t="s">
        <v>306</v>
      </c>
      <c r="C220" s="36">
        <v>204</v>
      </c>
      <c r="D220" s="36" t="s">
        <v>309</v>
      </c>
      <c r="E220" s="36">
        <v>2.2000000000000002</v>
      </c>
      <c r="F220" s="36">
        <v>1.5</v>
      </c>
      <c r="G220" s="36"/>
      <c r="H220" s="36"/>
      <c r="I220" s="36">
        <v>80</v>
      </c>
      <c r="J220" s="36">
        <v>55</v>
      </c>
      <c r="K220" s="36">
        <v>1</v>
      </c>
      <c r="L220" s="36"/>
      <c r="M220" s="36"/>
      <c r="N220" s="36"/>
      <c r="O220" s="36"/>
      <c r="P220" s="36"/>
      <c r="Q220" s="36"/>
      <c r="R220" s="36"/>
      <c r="S220" s="36"/>
      <c r="T220" s="36"/>
      <c r="U220" s="36"/>
      <c r="V220" s="36">
        <f t="shared" si="10"/>
        <v>0</v>
      </c>
      <c r="W220" s="36"/>
      <c r="X220" s="36"/>
      <c r="Y220" s="36"/>
      <c r="Z220" s="36"/>
      <c r="AA220" s="36"/>
      <c r="AB220" s="36"/>
      <c r="AC220" s="36"/>
      <c r="AD220" s="36"/>
      <c r="AE220" s="36"/>
    </row>
    <row r="221" spans="1:31" x14ac:dyDescent="0.25">
      <c r="A221" s="108">
        <v>6</v>
      </c>
      <c r="B221" s="35" t="s">
        <v>306</v>
      </c>
      <c r="C221" s="36">
        <v>205</v>
      </c>
      <c r="D221" s="36" t="s">
        <v>310</v>
      </c>
      <c r="E221" s="36">
        <v>1.2</v>
      </c>
      <c r="F221" s="36">
        <v>0.5</v>
      </c>
      <c r="G221" s="36"/>
      <c r="H221" s="36"/>
      <c r="I221" s="36">
        <v>945</v>
      </c>
      <c r="J221" s="36">
        <v>60</v>
      </c>
      <c r="K221" s="36"/>
      <c r="L221" s="36"/>
      <c r="M221" s="36">
        <v>8</v>
      </c>
      <c r="N221" s="36"/>
      <c r="O221" s="36"/>
      <c r="P221" s="36"/>
      <c r="Q221" s="36"/>
      <c r="R221" s="36"/>
      <c r="S221" s="36"/>
      <c r="T221" s="36"/>
      <c r="U221" s="36"/>
      <c r="V221" s="36">
        <f t="shared" si="10"/>
        <v>0</v>
      </c>
      <c r="W221" s="36"/>
      <c r="X221" s="36"/>
      <c r="Y221" s="36"/>
      <c r="Z221" s="36"/>
      <c r="AA221" s="36"/>
      <c r="AB221" s="36"/>
      <c r="AC221" s="36"/>
      <c r="AD221" s="36"/>
      <c r="AE221" s="36"/>
    </row>
    <row r="222" spans="1:31" x14ac:dyDescent="0.25">
      <c r="A222" s="108">
        <v>6</v>
      </c>
      <c r="B222" s="35" t="s">
        <v>306</v>
      </c>
      <c r="C222" s="36">
        <v>206</v>
      </c>
      <c r="D222" s="36" t="s">
        <v>311</v>
      </c>
      <c r="E222" s="36">
        <v>2.1</v>
      </c>
      <c r="F222" s="36">
        <v>1.5</v>
      </c>
      <c r="G222" s="36"/>
      <c r="H222" s="36">
        <v>49</v>
      </c>
      <c r="I222" s="36">
        <v>160</v>
      </c>
      <c r="J222" s="36">
        <v>50</v>
      </c>
      <c r="K222" s="36"/>
      <c r="L222" s="36"/>
      <c r="M222" s="36"/>
      <c r="N222" s="36">
        <v>80</v>
      </c>
      <c r="O222" s="36">
        <v>3.5</v>
      </c>
      <c r="P222" s="36">
        <v>150</v>
      </c>
      <c r="Q222" s="36">
        <v>3.25</v>
      </c>
      <c r="R222" s="36">
        <v>3.25</v>
      </c>
      <c r="S222" s="36">
        <v>2.25</v>
      </c>
      <c r="T222" s="36"/>
      <c r="U222" s="36"/>
      <c r="V222" s="36">
        <f t="shared" si="10"/>
        <v>0</v>
      </c>
      <c r="W222" s="36" t="s">
        <v>223</v>
      </c>
      <c r="X222" s="36" t="s">
        <v>215</v>
      </c>
      <c r="Y222" s="36" t="s">
        <v>228</v>
      </c>
      <c r="Z222" s="36">
        <v>10</v>
      </c>
      <c r="AA222" s="36">
        <v>45</v>
      </c>
      <c r="AB222" s="36">
        <v>40</v>
      </c>
      <c r="AC222" s="36">
        <v>5</v>
      </c>
      <c r="AD222" s="36"/>
      <c r="AE222" s="36"/>
    </row>
    <row r="223" spans="1:31" x14ac:dyDescent="0.25">
      <c r="A223" s="108">
        <v>6</v>
      </c>
      <c r="B223" s="35" t="s">
        <v>306</v>
      </c>
      <c r="C223" s="36">
        <v>207</v>
      </c>
      <c r="D223" s="36" t="s">
        <v>312</v>
      </c>
      <c r="E223" s="36">
        <v>1.8</v>
      </c>
      <c r="F223" s="36">
        <v>1</v>
      </c>
      <c r="G223" s="36"/>
      <c r="H223" s="36"/>
      <c r="I223" s="36">
        <v>265</v>
      </c>
      <c r="J223" s="36">
        <v>60</v>
      </c>
      <c r="K223" s="36">
        <v>1</v>
      </c>
      <c r="L223" s="36">
        <v>2</v>
      </c>
      <c r="M223" s="36">
        <v>1</v>
      </c>
      <c r="N223" s="36"/>
      <c r="O223" s="36"/>
      <c r="P223" s="36"/>
      <c r="Q223" s="36"/>
      <c r="R223" s="36"/>
      <c r="S223" s="36"/>
      <c r="T223" s="36"/>
      <c r="U223" s="36"/>
      <c r="V223" s="36">
        <f t="shared" si="10"/>
        <v>0</v>
      </c>
      <c r="W223" s="36"/>
      <c r="X223" s="36"/>
      <c r="Y223" s="36"/>
      <c r="Z223" s="36"/>
      <c r="AA223" s="36"/>
      <c r="AB223" s="36"/>
      <c r="AC223" s="36"/>
      <c r="AD223" s="36"/>
      <c r="AE223" s="36"/>
    </row>
    <row r="224" spans="1:31" x14ac:dyDescent="0.25">
      <c r="A224" s="108">
        <v>6</v>
      </c>
      <c r="B224" s="35" t="s">
        <v>306</v>
      </c>
      <c r="C224" s="36">
        <v>208</v>
      </c>
      <c r="D224" s="36" t="s">
        <v>500</v>
      </c>
      <c r="E224" s="36">
        <v>4.2</v>
      </c>
      <c r="F224" s="36"/>
      <c r="G224" s="36">
        <v>1.4</v>
      </c>
      <c r="H224" s="36"/>
      <c r="I224" s="36">
        <v>130</v>
      </c>
      <c r="J224" s="36">
        <v>35</v>
      </c>
      <c r="K224" s="36"/>
      <c r="L224" s="36"/>
      <c r="M224" s="36">
        <v>1</v>
      </c>
      <c r="N224" s="36"/>
      <c r="O224" s="36"/>
      <c r="P224" s="36"/>
      <c r="Q224" s="36"/>
      <c r="R224" s="36"/>
      <c r="S224" s="36"/>
      <c r="T224" s="36"/>
      <c r="U224" s="36"/>
      <c r="V224" s="36">
        <f t="shared" si="10"/>
        <v>0</v>
      </c>
      <c r="W224" s="36"/>
      <c r="X224" s="36"/>
      <c r="Y224" s="36"/>
      <c r="Z224" s="36"/>
      <c r="AA224" s="36"/>
      <c r="AB224" s="36"/>
      <c r="AC224" s="36"/>
      <c r="AD224" s="36"/>
      <c r="AE224" s="36"/>
    </row>
    <row r="225" spans="1:31" x14ac:dyDescent="0.25">
      <c r="A225" s="108">
        <v>6</v>
      </c>
      <c r="B225" s="35" t="s">
        <v>306</v>
      </c>
      <c r="C225" s="36">
        <v>209</v>
      </c>
      <c r="D225" s="36" t="s">
        <v>501</v>
      </c>
      <c r="E225" s="36">
        <v>2.5</v>
      </c>
      <c r="F225" s="36"/>
      <c r="G225" s="36"/>
      <c r="H225" s="36"/>
      <c r="I225" s="36">
        <v>625</v>
      </c>
      <c r="J225" s="36">
        <v>5</v>
      </c>
      <c r="K225" s="36"/>
      <c r="L225" s="36"/>
      <c r="M225" s="36">
        <v>2</v>
      </c>
      <c r="N225" s="36"/>
      <c r="O225" s="36"/>
      <c r="P225" s="36"/>
      <c r="Q225" s="36"/>
      <c r="R225" s="36"/>
      <c r="S225" s="36"/>
      <c r="T225" s="36"/>
      <c r="U225" s="36"/>
      <c r="V225" s="36">
        <f t="shared" si="10"/>
        <v>0</v>
      </c>
      <c r="W225" s="36"/>
      <c r="X225" s="36"/>
      <c r="Y225" s="36"/>
      <c r="Z225" s="36"/>
      <c r="AA225" s="36"/>
      <c r="AB225" s="36"/>
      <c r="AC225" s="36"/>
      <c r="AD225" s="36"/>
      <c r="AE225" s="36"/>
    </row>
    <row r="226" spans="1:31" x14ac:dyDescent="0.25">
      <c r="A226" s="108">
        <v>6</v>
      </c>
      <c r="B226" s="35" t="s">
        <v>306</v>
      </c>
      <c r="C226" s="36">
        <v>210</v>
      </c>
      <c r="D226" s="36" t="s">
        <v>313</v>
      </c>
      <c r="E226" s="36">
        <v>1.8</v>
      </c>
      <c r="F226" s="36">
        <v>1</v>
      </c>
      <c r="G226" s="36"/>
      <c r="H226" s="36"/>
      <c r="I226" s="36">
        <v>300</v>
      </c>
      <c r="J226" s="36">
        <v>35</v>
      </c>
      <c r="K226" s="36"/>
      <c r="L226" s="36"/>
      <c r="M226" s="36">
        <v>2</v>
      </c>
      <c r="N226" s="36"/>
      <c r="O226" s="36"/>
      <c r="P226" s="36"/>
      <c r="Q226" s="36"/>
      <c r="R226" s="36"/>
      <c r="S226" s="36"/>
      <c r="T226" s="36"/>
      <c r="U226" s="36"/>
      <c r="V226" s="36">
        <f t="shared" si="10"/>
        <v>0</v>
      </c>
      <c r="W226" s="36"/>
      <c r="X226" s="36"/>
      <c r="Y226" s="36"/>
      <c r="Z226" s="36"/>
      <c r="AA226" s="36"/>
      <c r="AB226" s="36"/>
      <c r="AC226" s="36"/>
      <c r="AD226" s="36"/>
      <c r="AE226" s="36"/>
    </row>
    <row r="227" spans="1:31" x14ac:dyDescent="0.25">
      <c r="A227" s="108">
        <v>6</v>
      </c>
      <c r="B227" s="35" t="s">
        <v>306</v>
      </c>
      <c r="C227" s="36">
        <v>211</v>
      </c>
      <c r="D227" s="36" t="s">
        <v>502</v>
      </c>
      <c r="E227" s="36">
        <v>4</v>
      </c>
      <c r="F227" s="36"/>
      <c r="G227" s="36">
        <v>1.2</v>
      </c>
      <c r="H227" s="36"/>
      <c r="I227" s="36">
        <v>175</v>
      </c>
      <c r="J227" s="36">
        <v>40</v>
      </c>
      <c r="K227" s="36"/>
      <c r="L227" s="36"/>
      <c r="M227" s="36"/>
      <c r="N227" s="36"/>
      <c r="O227" s="36"/>
      <c r="P227" s="36"/>
      <c r="Q227" s="36"/>
      <c r="R227" s="36"/>
      <c r="S227" s="36"/>
      <c r="T227" s="36"/>
      <c r="U227" s="36"/>
      <c r="V227" s="36">
        <f t="shared" si="10"/>
        <v>0</v>
      </c>
      <c r="W227" s="36"/>
      <c r="X227" s="36"/>
      <c r="Y227" s="36"/>
      <c r="Z227" s="36"/>
      <c r="AA227" s="36"/>
      <c r="AB227" s="36"/>
      <c r="AC227" s="36"/>
      <c r="AD227" s="36"/>
      <c r="AE227" s="36"/>
    </row>
    <row r="228" spans="1:31" x14ac:dyDescent="0.25">
      <c r="A228" s="108">
        <v>6</v>
      </c>
      <c r="B228" s="35" t="s">
        <v>306</v>
      </c>
      <c r="C228" s="36">
        <v>212</v>
      </c>
      <c r="D228" s="36" t="s">
        <v>503</v>
      </c>
      <c r="E228" s="36">
        <v>0.5</v>
      </c>
      <c r="F228" s="36"/>
      <c r="G228" s="36"/>
      <c r="H228" s="36"/>
      <c r="I228" s="36">
        <v>500</v>
      </c>
      <c r="J228" s="36">
        <v>6</v>
      </c>
      <c r="K228" s="36"/>
      <c r="L228" s="36"/>
      <c r="M228" s="36">
        <v>3</v>
      </c>
      <c r="N228" s="36"/>
      <c r="O228" s="36"/>
      <c r="P228" s="36"/>
      <c r="Q228" s="36"/>
      <c r="R228" s="36"/>
      <c r="S228" s="36"/>
      <c r="T228" s="36"/>
      <c r="U228" s="36"/>
      <c r="V228" s="36">
        <f t="shared" si="10"/>
        <v>0</v>
      </c>
      <c r="W228" s="36"/>
      <c r="X228" s="36"/>
      <c r="Y228" s="36"/>
      <c r="Z228" s="36"/>
      <c r="AA228" s="36"/>
      <c r="AB228" s="36"/>
      <c r="AC228" s="36"/>
      <c r="AD228" s="36"/>
      <c r="AE228" s="36"/>
    </row>
    <row r="229" spans="1:31" x14ac:dyDescent="0.25">
      <c r="A229" s="108">
        <v>6</v>
      </c>
      <c r="B229" s="35" t="s">
        <v>306</v>
      </c>
      <c r="C229" s="36">
        <v>213</v>
      </c>
      <c r="D229" s="36" t="s">
        <v>504</v>
      </c>
      <c r="E229" s="36">
        <v>3</v>
      </c>
      <c r="F229" s="36"/>
      <c r="G229" s="36">
        <v>0.8</v>
      </c>
      <c r="H229" s="36"/>
      <c r="I229" s="36">
        <v>100</v>
      </c>
      <c r="J229" s="36">
        <v>25</v>
      </c>
      <c r="K229" s="36"/>
      <c r="L229" s="36"/>
      <c r="M229" s="36"/>
      <c r="N229" s="36"/>
      <c r="O229" s="36"/>
      <c r="P229" s="36"/>
      <c r="Q229" s="36"/>
      <c r="R229" s="36"/>
      <c r="S229" s="36"/>
      <c r="T229" s="36"/>
      <c r="U229" s="36"/>
      <c r="V229" s="36">
        <f t="shared" si="10"/>
        <v>0</v>
      </c>
      <c r="W229" s="36"/>
      <c r="X229" s="36"/>
      <c r="Y229" s="36"/>
      <c r="Z229" s="36"/>
      <c r="AA229" s="36"/>
      <c r="AB229" s="36"/>
      <c r="AC229" s="36"/>
      <c r="AD229" s="36"/>
      <c r="AE229" s="36"/>
    </row>
    <row r="230" spans="1:31" x14ac:dyDescent="0.25">
      <c r="A230" s="108">
        <v>6</v>
      </c>
      <c r="B230" s="35" t="s">
        <v>306</v>
      </c>
      <c r="C230" s="36">
        <v>214</v>
      </c>
      <c r="D230" s="36" t="s">
        <v>505</v>
      </c>
      <c r="E230" s="36">
        <v>3</v>
      </c>
      <c r="F230" s="36"/>
      <c r="G230" s="36">
        <v>1.2</v>
      </c>
      <c r="H230" s="36"/>
      <c r="I230" s="36">
        <v>205</v>
      </c>
      <c r="J230" s="36">
        <v>25</v>
      </c>
      <c r="K230" s="36"/>
      <c r="L230" s="36"/>
      <c r="M230" s="36"/>
      <c r="N230" s="36"/>
      <c r="O230" s="36"/>
      <c r="P230" s="36"/>
      <c r="Q230" s="36"/>
      <c r="R230" s="36"/>
      <c r="S230" s="36"/>
      <c r="T230" s="36"/>
      <c r="U230" s="36"/>
      <c r="V230" s="36">
        <f t="shared" si="10"/>
        <v>0</v>
      </c>
      <c r="W230" s="36"/>
      <c r="X230" s="36"/>
      <c r="Y230" s="36"/>
      <c r="Z230" s="36"/>
      <c r="AA230" s="36"/>
      <c r="AB230" s="36"/>
      <c r="AC230" s="36"/>
      <c r="AD230" s="36"/>
      <c r="AE230" s="36"/>
    </row>
    <row r="231" spans="1:31" x14ac:dyDescent="0.25">
      <c r="A231" s="108">
        <v>6</v>
      </c>
      <c r="B231" s="35" t="s">
        <v>306</v>
      </c>
      <c r="C231" s="36">
        <v>215</v>
      </c>
      <c r="D231" s="36" t="s">
        <v>506</v>
      </c>
      <c r="E231" s="36">
        <v>28</v>
      </c>
      <c r="F231" s="36"/>
      <c r="G231" s="36">
        <v>1.4</v>
      </c>
      <c r="H231" s="36">
        <v>25</v>
      </c>
      <c r="I231" s="36">
        <v>80</v>
      </c>
      <c r="J231" s="36">
        <v>25</v>
      </c>
      <c r="K231" s="36">
        <v>1</v>
      </c>
      <c r="L231" s="36"/>
      <c r="M231" s="36">
        <v>1</v>
      </c>
      <c r="N231" s="36"/>
      <c r="O231" s="36"/>
      <c r="P231" s="36"/>
      <c r="Q231" s="36"/>
      <c r="R231" s="36"/>
      <c r="S231" s="36"/>
      <c r="T231" s="36"/>
      <c r="U231" s="36"/>
      <c r="V231" s="36">
        <f t="shared" si="10"/>
        <v>0</v>
      </c>
      <c r="W231" s="36" t="s">
        <v>238</v>
      </c>
      <c r="X231" s="36" t="s">
        <v>215</v>
      </c>
      <c r="Y231" s="36" t="s">
        <v>228</v>
      </c>
      <c r="Z231" s="36"/>
      <c r="AA231" s="36">
        <v>40</v>
      </c>
      <c r="AB231" s="36">
        <v>60</v>
      </c>
      <c r="AC231" s="36"/>
      <c r="AD231" s="36"/>
      <c r="AE231" s="36"/>
    </row>
    <row r="232" spans="1:31" x14ac:dyDescent="0.25">
      <c r="A232" s="108">
        <v>6</v>
      </c>
      <c r="B232" s="35" t="s">
        <v>306</v>
      </c>
      <c r="C232" s="36">
        <v>216</v>
      </c>
      <c r="D232" s="36" t="s">
        <v>314</v>
      </c>
      <c r="E232" s="36">
        <v>1.3</v>
      </c>
      <c r="F232" s="36">
        <v>0.5</v>
      </c>
      <c r="G232" s="36"/>
      <c r="H232" s="36"/>
      <c r="I232" s="36">
        <v>100</v>
      </c>
      <c r="J232" s="36">
        <v>20</v>
      </c>
      <c r="K232" s="36"/>
      <c r="L232" s="36"/>
      <c r="M232" s="36"/>
      <c r="N232" s="36"/>
      <c r="O232" s="36"/>
      <c r="P232" s="36"/>
      <c r="Q232" s="36"/>
      <c r="R232" s="36"/>
      <c r="S232" s="36"/>
      <c r="T232" s="36"/>
      <c r="U232" s="36"/>
      <c r="V232" s="36">
        <f t="shared" si="10"/>
        <v>0</v>
      </c>
      <c r="W232" s="36"/>
      <c r="X232" s="36"/>
      <c r="Y232" s="36"/>
      <c r="Z232" s="36"/>
      <c r="AA232" s="36"/>
      <c r="AB232" s="36"/>
      <c r="AC232" s="36"/>
      <c r="AD232" s="36"/>
      <c r="AE232" s="36"/>
    </row>
    <row r="233" spans="1:31" x14ac:dyDescent="0.25">
      <c r="A233" s="108">
        <v>6</v>
      </c>
      <c r="B233" s="35" t="s">
        <v>306</v>
      </c>
      <c r="C233" s="36">
        <v>217</v>
      </c>
      <c r="D233" s="36" t="s">
        <v>507</v>
      </c>
      <c r="E233" s="36">
        <v>2.7</v>
      </c>
      <c r="F233" s="36"/>
      <c r="G233" s="36">
        <v>1.2</v>
      </c>
      <c r="H233" s="36"/>
      <c r="I233" s="36">
        <v>75</v>
      </c>
      <c r="J233" s="36">
        <v>30</v>
      </c>
      <c r="K233" s="36"/>
      <c r="L233" s="36">
        <v>1</v>
      </c>
      <c r="M233" s="36">
        <v>6</v>
      </c>
      <c r="N233" s="36"/>
      <c r="O233" s="36"/>
      <c r="P233" s="36"/>
      <c r="Q233" s="36"/>
      <c r="R233" s="36"/>
      <c r="S233" s="36"/>
      <c r="T233" s="36"/>
      <c r="U233" s="36"/>
      <c r="V233" s="36">
        <f t="shared" si="10"/>
        <v>0</v>
      </c>
      <c r="W233" s="36"/>
      <c r="X233" s="36"/>
      <c r="Y233" s="36"/>
      <c r="Z233" s="36"/>
      <c r="AA233" s="36"/>
      <c r="AB233" s="36"/>
      <c r="AC233" s="36"/>
      <c r="AD233" s="36"/>
      <c r="AE233" s="36"/>
    </row>
    <row r="234" spans="1:31" x14ac:dyDescent="0.25">
      <c r="A234" s="108">
        <v>6</v>
      </c>
      <c r="B234" s="35" t="s">
        <v>306</v>
      </c>
      <c r="C234" s="36">
        <v>218</v>
      </c>
      <c r="D234" s="36" t="s">
        <v>315</v>
      </c>
      <c r="E234" s="36">
        <v>2</v>
      </c>
      <c r="F234" s="36">
        <v>1</v>
      </c>
      <c r="G234" s="36"/>
      <c r="H234" s="36"/>
      <c r="I234" s="36">
        <v>145</v>
      </c>
      <c r="J234" s="36">
        <v>25</v>
      </c>
      <c r="K234" s="36">
        <v>1</v>
      </c>
      <c r="L234" s="36">
        <v>1</v>
      </c>
      <c r="M234" s="36">
        <v>1</v>
      </c>
      <c r="N234" s="36"/>
      <c r="O234" s="36"/>
      <c r="P234" s="36"/>
      <c r="Q234" s="36"/>
      <c r="R234" s="36"/>
      <c r="S234" s="36"/>
      <c r="T234" s="36"/>
      <c r="U234" s="36"/>
      <c r="V234" s="36">
        <f t="shared" si="10"/>
        <v>0</v>
      </c>
      <c r="W234" s="36"/>
      <c r="X234" s="36"/>
      <c r="Y234" s="36"/>
      <c r="Z234" s="36"/>
      <c r="AA234" s="36"/>
      <c r="AB234" s="36"/>
      <c r="AC234" s="36"/>
      <c r="AD234" s="36"/>
      <c r="AE234" s="36"/>
    </row>
    <row r="235" spans="1:31" x14ac:dyDescent="0.25">
      <c r="A235" s="108">
        <v>6</v>
      </c>
      <c r="B235" s="35" t="s">
        <v>306</v>
      </c>
      <c r="C235" s="36">
        <v>219</v>
      </c>
      <c r="D235" s="36" t="s">
        <v>508</v>
      </c>
      <c r="E235" s="36">
        <v>3.3</v>
      </c>
      <c r="F235" s="36"/>
      <c r="G235" s="36">
        <v>1.2</v>
      </c>
      <c r="H235" s="36"/>
      <c r="I235" s="36">
        <v>110</v>
      </c>
      <c r="J235" s="36">
        <v>30</v>
      </c>
      <c r="K235" s="36"/>
      <c r="L235" s="36"/>
      <c r="M235" s="36">
        <v>1</v>
      </c>
      <c r="N235" s="36"/>
      <c r="O235" s="36"/>
      <c r="P235" s="36"/>
      <c r="Q235" s="36"/>
      <c r="R235" s="36"/>
      <c r="S235" s="36"/>
      <c r="T235" s="36"/>
      <c r="U235" s="36"/>
      <c r="V235" s="36">
        <f t="shared" si="10"/>
        <v>0</v>
      </c>
      <c r="W235" s="36"/>
      <c r="X235" s="36"/>
      <c r="Y235" s="36"/>
      <c r="Z235" s="36"/>
      <c r="AA235" s="36"/>
      <c r="AB235" s="36"/>
      <c r="AC235" s="36"/>
      <c r="AD235" s="36"/>
      <c r="AE235" s="36"/>
    </row>
    <row r="236" spans="1:31" x14ac:dyDescent="0.25">
      <c r="A236" s="108">
        <v>6</v>
      </c>
      <c r="B236" s="35" t="s">
        <v>306</v>
      </c>
      <c r="C236" s="36">
        <v>220</v>
      </c>
      <c r="D236" s="36" t="s">
        <v>316</v>
      </c>
      <c r="E236" s="36">
        <v>1</v>
      </c>
      <c r="F236" s="36">
        <v>0.5</v>
      </c>
      <c r="G236" s="36"/>
      <c r="H236" s="36">
        <v>66</v>
      </c>
      <c r="I236" s="36">
        <v>130</v>
      </c>
      <c r="J236" s="36">
        <v>70</v>
      </c>
      <c r="K236" s="36"/>
      <c r="L236" s="36"/>
      <c r="M236" s="36">
        <v>1</v>
      </c>
      <c r="N236" s="36">
        <v>70</v>
      </c>
      <c r="O236" s="36">
        <v>3</v>
      </c>
      <c r="P236" s="36">
        <v>865</v>
      </c>
      <c r="Q236" s="36">
        <v>1.2</v>
      </c>
      <c r="R236" s="36">
        <v>1.58</v>
      </c>
      <c r="S236" s="36">
        <v>1.67</v>
      </c>
      <c r="T236" s="36"/>
      <c r="U236" s="36"/>
      <c r="V236" s="36">
        <f t="shared" si="10"/>
        <v>0</v>
      </c>
      <c r="W236" s="36" t="s">
        <v>223</v>
      </c>
      <c r="X236" s="36" t="s">
        <v>215</v>
      </c>
      <c r="Y236" s="36" t="s">
        <v>228</v>
      </c>
      <c r="Z236" s="36"/>
      <c r="AA236" s="36">
        <v>40</v>
      </c>
      <c r="AB236" s="36">
        <v>60</v>
      </c>
      <c r="AC236" s="36"/>
      <c r="AD236" s="36"/>
      <c r="AE236" s="36"/>
    </row>
    <row r="237" spans="1:31" x14ac:dyDescent="0.25">
      <c r="A237" s="108">
        <v>6</v>
      </c>
      <c r="B237" s="35" t="s">
        <v>306</v>
      </c>
      <c r="C237" s="36">
        <v>221</v>
      </c>
      <c r="D237" s="36" t="s">
        <v>509</v>
      </c>
      <c r="E237" s="36">
        <v>2.1</v>
      </c>
      <c r="F237" s="36"/>
      <c r="G237" s="36">
        <v>1</v>
      </c>
      <c r="H237" s="36" t="s">
        <v>317</v>
      </c>
      <c r="I237" s="36">
        <v>100</v>
      </c>
      <c r="J237" s="36">
        <v>65</v>
      </c>
      <c r="K237" s="36">
        <v>2</v>
      </c>
      <c r="L237" s="36"/>
      <c r="M237" s="36">
        <v>4</v>
      </c>
      <c r="N237" s="36"/>
      <c r="O237" s="36"/>
      <c r="P237" s="36"/>
      <c r="Q237" s="36"/>
      <c r="R237" s="36"/>
      <c r="S237" s="36"/>
      <c r="T237" s="36"/>
      <c r="U237" s="36"/>
      <c r="V237" s="36">
        <f t="shared" si="10"/>
        <v>0</v>
      </c>
      <c r="W237" s="36"/>
      <c r="X237" s="36"/>
      <c r="Y237" s="36"/>
      <c r="Z237" s="36"/>
      <c r="AA237" s="36"/>
      <c r="AB237" s="36"/>
      <c r="AC237" s="36"/>
      <c r="AD237" s="36"/>
      <c r="AE237" s="36"/>
    </row>
    <row r="238" spans="1:31" x14ac:dyDescent="0.25">
      <c r="A238" s="108">
        <v>6</v>
      </c>
      <c r="B238" s="35" t="s">
        <v>306</v>
      </c>
      <c r="C238" s="36">
        <v>222</v>
      </c>
      <c r="D238" s="36" t="s">
        <v>318</v>
      </c>
      <c r="E238" s="36">
        <v>1</v>
      </c>
      <c r="F238" s="36">
        <v>0.5</v>
      </c>
      <c r="G238" s="36"/>
      <c r="H238" s="36"/>
      <c r="I238" s="36">
        <v>175</v>
      </c>
      <c r="J238" s="36">
        <v>70</v>
      </c>
      <c r="K238" s="36"/>
      <c r="L238" s="36"/>
      <c r="M238" s="36"/>
      <c r="N238" s="36"/>
      <c r="O238" s="36"/>
      <c r="P238" s="36"/>
      <c r="Q238" s="36"/>
      <c r="R238" s="36"/>
      <c r="S238" s="36"/>
      <c r="T238" s="36"/>
      <c r="U238" s="36"/>
      <c r="V238" s="36">
        <f t="shared" si="10"/>
        <v>0</v>
      </c>
      <c r="W238" s="36"/>
      <c r="X238" s="36"/>
      <c r="Y238" s="36"/>
      <c r="Z238" s="36"/>
      <c r="AA238" s="36"/>
      <c r="AB238" s="36"/>
      <c r="AC238" s="36"/>
      <c r="AD238" s="36"/>
      <c r="AE238" s="36"/>
    </row>
    <row r="239" spans="1:31" x14ac:dyDescent="0.25">
      <c r="A239" s="108">
        <v>6</v>
      </c>
      <c r="B239" s="35" t="s">
        <v>306</v>
      </c>
      <c r="C239" s="36">
        <v>223</v>
      </c>
      <c r="D239" s="36" t="s">
        <v>510</v>
      </c>
      <c r="E239" s="36">
        <v>3</v>
      </c>
      <c r="F239" s="36"/>
      <c r="G239" s="36">
        <v>1.2</v>
      </c>
      <c r="H239" s="36"/>
      <c r="I239" s="36">
        <v>180</v>
      </c>
      <c r="J239" s="36">
        <v>55</v>
      </c>
      <c r="K239" s="36"/>
      <c r="L239" s="36">
        <v>3</v>
      </c>
      <c r="M239" s="36">
        <v>2</v>
      </c>
      <c r="N239" s="36"/>
      <c r="O239" s="36"/>
      <c r="P239" s="36"/>
      <c r="Q239" s="36"/>
      <c r="R239" s="36"/>
      <c r="S239" s="36"/>
      <c r="T239" s="36"/>
      <c r="U239" s="36"/>
      <c r="V239" s="36">
        <f t="shared" si="10"/>
        <v>0</v>
      </c>
      <c r="W239" s="36"/>
      <c r="X239" s="36"/>
      <c r="Y239" s="36"/>
      <c r="Z239" s="36"/>
      <c r="AA239" s="36"/>
      <c r="AB239" s="36"/>
      <c r="AC239" s="36"/>
      <c r="AD239" s="36"/>
      <c r="AE239" s="36"/>
    </row>
    <row r="240" spans="1:31" x14ac:dyDescent="0.25">
      <c r="A240" s="108">
        <v>6</v>
      </c>
      <c r="B240" s="35" t="s">
        <v>306</v>
      </c>
      <c r="C240" s="36">
        <v>224</v>
      </c>
      <c r="D240" s="36" t="s">
        <v>319</v>
      </c>
      <c r="E240" s="36">
        <v>2</v>
      </c>
      <c r="F240" s="36">
        <v>1</v>
      </c>
      <c r="G240" s="36"/>
      <c r="H240" s="36"/>
      <c r="I240" s="36">
        <v>300</v>
      </c>
      <c r="J240" s="36">
        <v>55</v>
      </c>
      <c r="K240" s="36">
        <v>3</v>
      </c>
      <c r="L240" s="36">
        <v>1</v>
      </c>
      <c r="M240" s="36">
        <v>2</v>
      </c>
      <c r="N240" s="36"/>
      <c r="O240" s="36"/>
      <c r="P240" s="36"/>
      <c r="Q240" s="36"/>
      <c r="R240" s="36"/>
      <c r="S240" s="36"/>
      <c r="T240" s="36"/>
      <c r="U240" s="36"/>
      <c r="V240" s="36">
        <f t="shared" si="10"/>
        <v>0</v>
      </c>
      <c r="W240" s="36"/>
      <c r="X240" s="36"/>
      <c r="Y240" s="36"/>
      <c r="Z240" s="36"/>
      <c r="AA240" s="36"/>
      <c r="AB240" s="36"/>
      <c r="AC240" s="36"/>
      <c r="AD240" s="36"/>
      <c r="AE240" s="36"/>
    </row>
    <row r="241" spans="1:31" x14ac:dyDescent="0.25">
      <c r="A241" s="108">
        <v>6</v>
      </c>
      <c r="B241" s="35" t="s">
        <v>306</v>
      </c>
      <c r="C241" s="36">
        <v>225</v>
      </c>
      <c r="D241" s="36" t="s">
        <v>511</v>
      </c>
      <c r="E241" s="36">
        <v>2.2999999999999998</v>
      </c>
      <c r="F241" s="36"/>
      <c r="G241" s="36">
        <v>1.2</v>
      </c>
      <c r="H241" s="36">
        <v>45</v>
      </c>
      <c r="I241" s="36">
        <v>120</v>
      </c>
      <c r="J241" s="36">
        <v>42</v>
      </c>
      <c r="K241" s="36">
        <v>1</v>
      </c>
      <c r="L241" s="36"/>
      <c r="M241" s="36">
        <v>2</v>
      </c>
      <c r="N241" s="36"/>
      <c r="O241" s="36"/>
      <c r="P241" s="36"/>
      <c r="Q241" s="36"/>
      <c r="R241" s="36"/>
      <c r="S241" s="36"/>
      <c r="T241" s="36"/>
      <c r="U241" s="36"/>
      <c r="V241" s="36">
        <f t="shared" si="10"/>
        <v>0</v>
      </c>
      <c r="W241" s="36" t="s">
        <v>223</v>
      </c>
      <c r="X241" s="36" t="s">
        <v>215</v>
      </c>
      <c r="Y241" s="36" t="s">
        <v>228</v>
      </c>
      <c r="Z241" s="36">
        <v>5</v>
      </c>
      <c r="AA241" s="36">
        <v>40</v>
      </c>
      <c r="AB241" s="36">
        <v>55</v>
      </c>
      <c r="AC241" s="36"/>
      <c r="AD241" s="36"/>
      <c r="AE241" s="36"/>
    </row>
    <row r="242" spans="1:31" x14ac:dyDescent="0.25">
      <c r="A242" s="108">
        <v>6</v>
      </c>
      <c r="B242" s="35" t="s">
        <v>306</v>
      </c>
      <c r="C242" s="36">
        <v>226</v>
      </c>
      <c r="D242" s="36" t="s">
        <v>320</v>
      </c>
      <c r="E242" s="36">
        <v>1</v>
      </c>
      <c r="F242" s="36">
        <v>0.5</v>
      </c>
      <c r="G242" s="36"/>
      <c r="H242" s="36"/>
      <c r="I242" s="36">
        <v>235</v>
      </c>
      <c r="J242" s="36">
        <v>60</v>
      </c>
      <c r="K242" s="36"/>
      <c r="L242" s="36"/>
      <c r="M242" s="36">
        <v>2</v>
      </c>
      <c r="N242" s="36"/>
      <c r="O242" s="36"/>
      <c r="P242" s="36"/>
      <c r="Q242" s="36"/>
      <c r="R242" s="36"/>
      <c r="S242" s="36"/>
      <c r="T242" s="36"/>
      <c r="U242" s="36"/>
      <c r="V242" s="36">
        <f t="shared" si="10"/>
        <v>0</v>
      </c>
      <c r="W242" s="36"/>
      <c r="X242" s="36"/>
      <c r="Y242" s="36"/>
      <c r="Z242" s="36"/>
      <c r="AA242" s="36"/>
      <c r="AB242" s="36"/>
      <c r="AC242" s="36"/>
      <c r="AD242" s="36"/>
      <c r="AE242" s="36"/>
    </row>
    <row r="243" spans="1:31" x14ac:dyDescent="0.25">
      <c r="A243" s="108">
        <v>6</v>
      </c>
      <c r="B243" s="35" t="s">
        <v>306</v>
      </c>
      <c r="C243" s="36">
        <v>227</v>
      </c>
      <c r="D243" s="36" t="s">
        <v>300</v>
      </c>
      <c r="E243" s="36"/>
      <c r="F243" s="36"/>
      <c r="G243" s="36"/>
      <c r="H243" s="36"/>
      <c r="I243" s="36"/>
      <c r="J243" s="36">
        <v>8</v>
      </c>
      <c r="K243" s="36"/>
      <c r="L243" s="36"/>
      <c r="M243" s="36"/>
      <c r="N243" s="36"/>
      <c r="O243" s="36"/>
      <c r="P243" s="36"/>
      <c r="Q243" s="36"/>
      <c r="R243" s="36"/>
      <c r="S243" s="36"/>
      <c r="T243" s="36"/>
      <c r="U243" s="36"/>
      <c r="V243" s="36">
        <f t="shared" si="10"/>
        <v>0</v>
      </c>
      <c r="W243" s="36"/>
      <c r="X243" s="36"/>
      <c r="Y243" s="36"/>
      <c r="Z243" s="36"/>
      <c r="AA243" s="36"/>
      <c r="AB243" s="36"/>
      <c r="AC243" s="36"/>
      <c r="AD243" s="36"/>
      <c r="AE243" s="36"/>
    </row>
    <row r="244" spans="1:31" x14ac:dyDescent="0.25">
      <c r="A244" s="108">
        <v>6</v>
      </c>
      <c r="B244" s="35" t="s">
        <v>306</v>
      </c>
      <c r="C244" s="36">
        <v>228</v>
      </c>
      <c r="D244" s="36" t="s">
        <v>321</v>
      </c>
      <c r="E244" s="36">
        <v>1.6</v>
      </c>
      <c r="F244" s="36">
        <v>1</v>
      </c>
      <c r="G244" s="36"/>
      <c r="H244" s="36"/>
      <c r="I244" s="36">
        <v>180</v>
      </c>
      <c r="J244" s="36">
        <v>40</v>
      </c>
      <c r="K244" s="36"/>
      <c r="L244" s="36"/>
      <c r="M244" s="36">
        <v>1</v>
      </c>
      <c r="N244" s="36"/>
      <c r="O244" s="36"/>
      <c r="P244" s="36"/>
      <c r="Q244" s="36"/>
      <c r="R244" s="36"/>
      <c r="S244" s="36"/>
      <c r="T244" s="36"/>
      <c r="U244" s="36"/>
      <c r="V244" s="36">
        <f t="shared" si="10"/>
        <v>0</v>
      </c>
      <c r="W244" s="36"/>
      <c r="X244" s="36"/>
      <c r="Y244" s="36"/>
      <c r="Z244" s="36"/>
      <c r="AA244" s="36"/>
      <c r="AB244" s="36"/>
      <c r="AC244" s="36"/>
      <c r="AD244" s="36"/>
      <c r="AE244" s="36"/>
    </row>
    <row r="245" spans="1:31" x14ac:dyDescent="0.25">
      <c r="A245" s="108">
        <v>6</v>
      </c>
      <c r="B245" s="35" t="s">
        <v>306</v>
      </c>
      <c r="C245" s="36">
        <v>229</v>
      </c>
      <c r="D245" s="36" t="s">
        <v>322</v>
      </c>
      <c r="E245" s="36">
        <v>2.2000000000000002</v>
      </c>
      <c r="F245" s="36">
        <v>0.5</v>
      </c>
      <c r="G245" s="36"/>
      <c r="H245" s="36">
        <v>44</v>
      </c>
      <c r="I245" s="36">
        <v>1210</v>
      </c>
      <c r="J245" s="36">
        <v>40</v>
      </c>
      <c r="K245" s="36">
        <v>5</v>
      </c>
      <c r="L245" s="36">
        <v>8</v>
      </c>
      <c r="M245" s="36">
        <v>10</v>
      </c>
      <c r="N245" s="36">
        <v>56</v>
      </c>
      <c r="O245" s="36">
        <v>3</v>
      </c>
      <c r="P245" s="36">
        <v>63</v>
      </c>
      <c r="Q245" s="36">
        <v>2.75</v>
      </c>
      <c r="R245" s="36">
        <v>2.5</v>
      </c>
      <c r="S245" s="36">
        <v>2</v>
      </c>
      <c r="T245" s="36"/>
      <c r="U245" s="36"/>
      <c r="V245" s="36">
        <f t="shared" si="10"/>
        <v>0</v>
      </c>
      <c r="W245" s="36" t="s">
        <v>223</v>
      </c>
      <c r="X245" s="36" t="s">
        <v>215</v>
      </c>
      <c r="Y245" s="36" t="s">
        <v>228</v>
      </c>
      <c r="Z245" s="36"/>
      <c r="AA245" s="36">
        <v>30</v>
      </c>
      <c r="AB245" s="36">
        <v>60</v>
      </c>
      <c r="AC245" s="36">
        <v>10</v>
      </c>
      <c r="AD245" s="36"/>
      <c r="AE245" s="36"/>
    </row>
    <row r="246" spans="1:31" x14ac:dyDescent="0.25">
      <c r="A246" s="108">
        <v>6</v>
      </c>
      <c r="B246" s="35" t="s">
        <v>306</v>
      </c>
      <c r="C246" s="36">
        <v>230</v>
      </c>
      <c r="D246" s="36" t="s">
        <v>159</v>
      </c>
      <c r="E246" s="36"/>
      <c r="F246" s="36"/>
      <c r="G246" s="36"/>
      <c r="H246" s="36"/>
      <c r="I246" s="36"/>
      <c r="J246" s="36">
        <v>3</v>
      </c>
      <c r="K246" s="36"/>
      <c r="L246" s="36"/>
      <c r="M246" s="36"/>
      <c r="N246" s="36"/>
      <c r="O246" s="36"/>
      <c r="P246" s="36"/>
      <c r="Q246" s="36"/>
      <c r="R246" s="36"/>
      <c r="S246" s="36"/>
      <c r="T246" s="36"/>
      <c r="U246" s="36"/>
      <c r="V246" s="36">
        <f t="shared" si="10"/>
        <v>0</v>
      </c>
      <c r="W246" s="36"/>
      <c r="X246" s="36"/>
      <c r="Y246" s="36"/>
      <c r="Z246" s="36"/>
      <c r="AA246" s="36"/>
      <c r="AB246" s="36"/>
      <c r="AC246" s="36"/>
      <c r="AD246" s="36"/>
      <c r="AE246" s="36"/>
    </row>
    <row r="247" spans="1:31" x14ac:dyDescent="0.25">
      <c r="A247" s="108">
        <v>6</v>
      </c>
      <c r="B247" s="35" t="s">
        <v>306</v>
      </c>
      <c r="C247" s="36">
        <v>231</v>
      </c>
      <c r="D247" s="36" t="s">
        <v>323</v>
      </c>
      <c r="E247" s="36">
        <v>2.2000000000000002</v>
      </c>
      <c r="F247" s="36">
        <v>1.5</v>
      </c>
      <c r="G247" s="36"/>
      <c r="H247" s="36"/>
      <c r="I247" s="36">
        <v>80</v>
      </c>
      <c r="J247" s="36">
        <v>45</v>
      </c>
      <c r="K247" s="36"/>
      <c r="L247" s="36">
        <v>1</v>
      </c>
      <c r="M247" s="36">
        <v>1</v>
      </c>
      <c r="N247" s="36"/>
      <c r="O247" s="36"/>
      <c r="P247" s="36"/>
      <c r="Q247" s="36"/>
      <c r="R247" s="36"/>
      <c r="S247" s="36"/>
      <c r="T247" s="36"/>
      <c r="U247" s="36"/>
      <c r="V247" s="36">
        <f t="shared" si="10"/>
        <v>0</v>
      </c>
      <c r="W247" s="36"/>
      <c r="X247" s="36"/>
      <c r="Y247" s="36"/>
      <c r="Z247" s="36"/>
      <c r="AA247" s="36"/>
      <c r="AB247" s="36"/>
      <c r="AC247" s="36"/>
      <c r="AD247" s="36"/>
      <c r="AE247" s="36"/>
    </row>
    <row r="248" spans="1:31" x14ac:dyDescent="0.25">
      <c r="A248" s="108">
        <v>6</v>
      </c>
      <c r="B248" s="35" t="s">
        <v>306</v>
      </c>
      <c r="C248" s="36">
        <v>232</v>
      </c>
      <c r="D248" s="36" t="s">
        <v>324</v>
      </c>
      <c r="E248" s="36">
        <v>2.2999999999999998</v>
      </c>
      <c r="F248" s="36">
        <v>1</v>
      </c>
      <c r="G248" s="36"/>
      <c r="H248" s="36"/>
      <c r="I248" s="36">
        <v>220</v>
      </c>
      <c r="J248" s="36">
        <v>45</v>
      </c>
      <c r="K248" s="36">
        <v>1</v>
      </c>
      <c r="L248" s="36">
        <v>2</v>
      </c>
      <c r="M248" s="36"/>
      <c r="N248" s="36"/>
      <c r="O248" s="36"/>
      <c r="P248" s="36"/>
      <c r="Q248" s="36"/>
      <c r="R248" s="36"/>
      <c r="S248" s="36"/>
      <c r="T248" s="36"/>
      <c r="U248" s="36"/>
      <c r="V248" s="36">
        <f t="shared" si="10"/>
        <v>0</v>
      </c>
      <c r="W248" s="36"/>
      <c r="X248" s="36"/>
      <c r="Y248" s="36"/>
      <c r="Z248" s="36"/>
      <c r="AA248" s="36"/>
      <c r="AB248" s="36"/>
      <c r="AC248" s="36"/>
      <c r="AD248" s="36"/>
      <c r="AE248" s="36"/>
    </row>
    <row r="249" spans="1:31" x14ac:dyDescent="0.25">
      <c r="A249" s="108">
        <v>6</v>
      </c>
      <c r="B249" s="35" t="s">
        <v>306</v>
      </c>
      <c r="C249" s="36">
        <v>233</v>
      </c>
      <c r="D249" s="36" t="s">
        <v>512</v>
      </c>
      <c r="E249" s="36">
        <v>3</v>
      </c>
      <c r="F249" s="36"/>
      <c r="G249" s="36">
        <v>1.4</v>
      </c>
      <c r="H249" s="36"/>
      <c r="I249" s="36">
        <v>90</v>
      </c>
      <c r="J249" s="36">
        <v>45</v>
      </c>
      <c r="K249" s="36">
        <v>1</v>
      </c>
      <c r="L249" s="36"/>
      <c r="M249" s="36">
        <v>1</v>
      </c>
      <c r="N249" s="36"/>
      <c r="O249" s="36"/>
      <c r="P249" s="36"/>
      <c r="Q249" s="36"/>
      <c r="R249" s="36"/>
      <c r="S249" s="36"/>
      <c r="T249" s="36"/>
      <c r="U249" s="36"/>
      <c r="V249" s="36">
        <f t="shared" si="10"/>
        <v>0</v>
      </c>
      <c r="W249" s="36"/>
      <c r="X249" s="36"/>
      <c r="Y249" s="36"/>
      <c r="Z249" s="36"/>
      <c r="AA249" s="36"/>
      <c r="AB249" s="36"/>
      <c r="AC249" s="36"/>
      <c r="AD249" s="36"/>
      <c r="AE249" s="36"/>
    </row>
    <row r="250" spans="1:31" x14ac:dyDescent="0.25">
      <c r="A250" s="108">
        <v>6</v>
      </c>
      <c r="B250" s="35" t="s">
        <v>306</v>
      </c>
      <c r="C250" s="36"/>
      <c r="D250" s="36" t="s">
        <v>325</v>
      </c>
      <c r="E250" s="36"/>
      <c r="F250" s="36"/>
      <c r="G250" s="36"/>
      <c r="H250" s="36"/>
      <c r="I250" s="36"/>
      <c r="J250" s="36"/>
      <c r="K250" s="36">
        <v>5</v>
      </c>
      <c r="L250" s="36"/>
      <c r="M250" s="36">
        <v>5</v>
      </c>
      <c r="N250" s="36"/>
      <c r="O250" s="36"/>
      <c r="P250" s="36"/>
      <c r="Q250" s="36"/>
      <c r="R250" s="36"/>
      <c r="S250" s="36"/>
      <c r="T250" s="36"/>
      <c r="U250" s="36"/>
      <c r="V250" s="36"/>
      <c r="W250" s="36"/>
      <c r="X250" s="36"/>
      <c r="Y250" s="36"/>
      <c r="Z250" s="36"/>
      <c r="AA250" s="36"/>
      <c r="AB250" s="36"/>
      <c r="AC250" s="36"/>
      <c r="AD250" s="36"/>
      <c r="AE250" s="36" t="s">
        <v>326</v>
      </c>
    </row>
    <row r="251" spans="1:31" x14ac:dyDescent="0.25">
      <c r="A251" s="108">
        <v>6</v>
      </c>
      <c r="B251" s="35" t="s">
        <v>306</v>
      </c>
      <c r="C251" s="36">
        <v>234</v>
      </c>
      <c r="D251" s="36" t="s">
        <v>327</v>
      </c>
      <c r="E251" s="36">
        <v>2.2999999999999998</v>
      </c>
      <c r="F251" s="36">
        <v>1.5</v>
      </c>
      <c r="G251" s="36"/>
      <c r="H251" s="36"/>
      <c r="I251" s="36">
        <v>60</v>
      </c>
      <c r="J251" s="36">
        <v>35</v>
      </c>
      <c r="K251" s="36"/>
      <c r="L251" s="36"/>
      <c r="M251" s="36"/>
      <c r="N251" s="36"/>
      <c r="O251" s="36"/>
      <c r="P251" s="36"/>
      <c r="Q251" s="36"/>
      <c r="R251" s="36"/>
      <c r="S251" s="36"/>
      <c r="T251" s="36"/>
      <c r="U251" s="36"/>
      <c r="V251" s="36">
        <f>T251+U251</f>
        <v>0</v>
      </c>
      <c r="W251" s="36"/>
      <c r="X251" s="36"/>
      <c r="Y251" s="36"/>
      <c r="Z251" s="36"/>
      <c r="AA251" s="36"/>
      <c r="AB251" s="36"/>
      <c r="AC251" s="36"/>
      <c r="AD251" s="36"/>
      <c r="AE251" s="36"/>
    </row>
    <row r="252" spans="1:31" x14ac:dyDescent="0.25">
      <c r="A252" s="108">
        <v>6</v>
      </c>
      <c r="B252" s="35" t="s">
        <v>306</v>
      </c>
      <c r="C252" s="36">
        <v>235</v>
      </c>
      <c r="D252" s="36" t="s">
        <v>328</v>
      </c>
      <c r="E252" s="36">
        <v>2.1</v>
      </c>
      <c r="F252" s="36">
        <v>1</v>
      </c>
      <c r="G252" s="36"/>
      <c r="H252" s="36"/>
      <c r="I252" s="36">
        <v>810</v>
      </c>
      <c r="J252" s="36">
        <v>50</v>
      </c>
      <c r="K252" s="36"/>
      <c r="L252" s="36">
        <v>3</v>
      </c>
      <c r="M252" s="36">
        <v>3</v>
      </c>
      <c r="N252" s="36"/>
      <c r="O252" s="36"/>
      <c r="P252" s="36"/>
      <c r="Q252" s="36"/>
      <c r="R252" s="36"/>
      <c r="S252" s="36"/>
      <c r="T252" s="36"/>
      <c r="U252" s="36"/>
      <c r="V252" s="36">
        <f>T252+U252</f>
        <v>0</v>
      </c>
      <c r="W252" s="36"/>
      <c r="X252" s="36"/>
      <c r="Y252" s="36"/>
      <c r="Z252" s="36"/>
      <c r="AA252" s="36"/>
      <c r="AB252" s="36"/>
      <c r="AC252" s="36"/>
      <c r="AD252" s="36"/>
      <c r="AE252" s="36"/>
    </row>
    <row r="253" spans="1:31" x14ac:dyDescent="0.25">
      <c r="A253" s="108">
        <v>6</v>
      </c>
      <c r="B253" s="35" t="s">
        <v>306</v>
      </c>
      <c r="C253" s="36">
        <v>236</v>
      </c>
      <c r="D253" s="36" t="s">
        <v>513</v>
      </c>
      <c r="E253" s="36">
        <v>4.5</v>
      </c>
      <c r="F253" s="36"/>
      <c r="G253" s="36">
        <v>1.3</v>
      </c>
      <c r="H253" s="36"/>
      <c r="I253" s="36">
        <v>165</v>
      </c>
      <c r="J253" s="36">
        <v>35</v>
      </c>
      <c r="K253" s="36">
        <v>2</v>
      </c>
      <c r="L253" s="36"/>
      <c r="M253" s="36">
        <v>2</v>
      </c>
      <c r="N253" s="36"/>
      <c r="O253" s="36"/>
      <c r="P253" s="36"/>
      <c r="Q253" s="36"/>
      <c r="R253" s="36"/>
      <c r="S253" s="36"/>
      <c r="T253" s="36"/>
      <c r="U253" s="36"/>
      <c r="V253" s="36">
        <f>T253+U253</f>
        <v>0</v>
      </c>
      <c r="W253" s="36"/>
      <c r="X253" s="36"/>
      <c r="Y253" s="36"/>
      <c r="Z253" s="36"/>
      <c r="AA253" s="36"/>
      <c r="AB253" s="36"/>
      <c r="AC253" s="36"/>
      <c r="AD253" s="36"/>
      <c r="AE253" s="36"/>
    </row>
    <row r="254" spans="1:31" x14ac:dyDescent="0.25">
      <c r="A254" s="108">
        <v>6</v>
      </c>
      <c r="B254" s="35" t="s">
        <v>306</v>
      </c>
      <c r="C254" s="36">
        <v>237</v>
      </c>
      <c r="D254" s="36" t="s">
        <v>306</v>
      </c>
      <c r="E254" s="36"/>
      <c r="F254" s="36"/>
      <c r="G254" s="36"/>
      <c r="H254" s="36"/>
      <c r="I254" s="36"/>
      <c r="J254" s="36"/>
      <c r="K254" s="36"/>
      <c r="L254" s="36"/>
      <c r="M254" s="36"/>
      <c r="N254" s="36"/>
      <c r="O254" s="36"/>
      <c r="P254" s="36"/>
      <c r="Q254" s="36"/>
      <c r="R254" s="36"/>
      <c r="S254" s="36"/>
      <c r="T254" s="36"/>
      <c r="U254" s="36"/>
      <c r="V254" s="36">
        <f>T254+U254</f>
        <v>0</v>
      </c>
      <c r="W254" s="36"/>
      <c r="X254" s="36"/>
      <c r="Y254" s="36"/>
      <c r="Z254" s="36"/>
      <c r="AA254" s="36"/>
      <c r="AB254" s="36"/>
      <c r="AC254" s="36"/>
      <c r="AD254" s="36"/>
      <c r="AE254" s="36"/>
    </row>
    <row r="255" spans="1:31" x14ac:dyDescent="0.25">
      <c r="A255" s="108">
        <v>6</v>
      </c>
      <c r="B255" s="35" t="s">
        <v>306</v>
      </c>
      <c r="C255" s="36">
        <v>238</v>
      </c>
      <c r="D255" s="36" t="s">
        <v>329</v>
      </c>
      <c r="E255" s="36">
        <v>1</v>
      </c>
      <c r="F255" s="36">
        <v>0.5</v>
      </c>
      <c r="G255" s="36"/>
      <c r="H255" s="36">
        <v>53</v>
      </c>
      <c r="I255" s="36">
        <v>85</v>
      </c>
      <c r="J255" s="36">
        <v>48</v>
      </c>
      <c r="K255" s="36"/>
      <c r="L255" s="36"/>
      <c r="M255" s="36">
        <v>2</v>
      </c>
      <c r="N255" s="36">
        <v>90</v>
      </c>
      <c r="O255" s="36">
        <v>2</v>
      </c>
      <c r="P255" s="36">
        <v>135</v>
      </c>
      <c r="Q255" s="36">
        <v>1.58</v>
      </c>
      <c r="R255" s="36">
        <v>1.83</v>
      </c>
      <c r="S255" s="36">
        <v>1.33</v>
      </c>
      <c r="T255" s="36"/>
      <c r="U255" s="36"/>
      <c r="V255" s="36">
        <f>T255+U255</f>
        <v>0</v>
      </c>
      <c r="W255" s="36" t="s">
        <v>238</v>
      </c>
      <c r="X255" s="36" t="s">
        <v>215</v>
      </c>
      <c r="Y255" s="36" t="s">
        <v>210</v>
      </c>
      <c r="Z255" s="36"/>
      <c r="AA255" s="36">
        <v>30</v>
      </c>
      <c r="AB255" s="36">
        <v>65</v>
      </c>
      <c r="AC255" s="36">
        <v>5</v>
      </c>
      <c r="AD255" s="36"/>
      <c r="AE255" s="36"/>
    </row>
    <row r="256" spans="1:31" x14ac:dyDescent="0.25">
      <c r="A256" s="108">
        <v>6</v>
      </c>
      <c r="B256" s="35" t="s">
        <v>306</v>
      </c>
      <c r="C256" s="36">
        <v>239</v>
      </c>
      <c r="D256" s="36" t="s">
        <v>330</v>
      </c>
      <c r="E256" s="36">
        <v>1.3</v>
      </c>
      <c r="F256" s="36">
        <v>1</v>
      </c>
      <c r="G256" s="36"/>
      <c r="H256" s="36"/>
      <c r="I256" s="36">
        <v>115</v>
      </c>
      <c r="J256" s="36">
        <v>45</v>
      </c>
      <c r="K256" s="36"/>
      <c r="L256" s="36"/>
      <c r="M256" s="36"/>
      <c r="N256" s="36"/>
      <c r="O256" s="36"/>
      <c r="P256" s="36"/>
      <c r="Q256" s="36"/>
      <c r="R256" s="36"/>
      <c r="S256" s="36"/>
      <c r="T256" s="36"/>
      <c r="U256" s="36"/>
      <c r="V256" s="36"/>
      <c r="W256" s="36"/>
      <c r="X256" s="36"/>
      <c r="Y256" s="36"/>
      <c r="Z256" s="36"/>
      <c r="AA256" s="36"/>
      <c r="AB256" s="36"/>
      <c r="AC256" s="36"/>
      <c r="AD256" s="36"/>
      <c r="AE256" s="36"/>
    </row>
    <row r="257" spans="1:31" x14ac:dyDescent="0.25">
      <c r="A257" s="108">
        <v>6</v>
      </c>
      <c r="B257" s="35" t="s">
        <v>306</v>
      </c>
      <c r="C257" s="36">
        <v>240</v>
      </c>
      <c r="D257" s="36" t="s">
        <v>331</v>
      </c>
      <c r="E257" s="36">
        <v>2.2999999999999998</v>
      </c>
      <c r="F257" s="36">
        <v>1</v>
      </c>
      <c r="G257" s="36"/>
      <c r="H257" s="36"/>
      <c r="I257" s="36">
        <v>420</v>
      </c>
      <c r="J257" s="36">
        <v>45</v>
      </c>
      <c r="K257" s="36"/>
      <c r="L257" s="36">
        <v>1</v>
      </c>
      <c r="M257" s="36">
        <v>1</v>
      </c>
      <c r="N257" s="36"/>
      <c r="O257" s="36"/>
      <c r="P257" s="36"/>
      <c r="Q257" s="36"/>
      <c r="R257" s="36"/>
      <c r="S257" s="36"/>
      <c r="T257" s="36"/>
      <c r="U257" s="36"/>
      <c r="V257" s="36"/>
      <c r="W257" s="36"/>
      <c r="X257" s="36"/>
      <c r="Y257" s="36"/>
      <c r="Z257" s="36"/>
      <c r="AA257" s="36"/>
      <c r="AB257" s="36"/>
      <c r="AC257" s="36"/>
      <c r="AD257" s="36"/>
      <c r="AE257" s="36"/>
    </row>
    <row r="258" spans="1:31" x14ac:dyDescent="0.25">
      <c r="A258" s="108">
        <v>6</v>
      </c>
      <c r="B258" s="35" t="s">
        <v>306</v>
      </c>
      <c r="C258" s="36">
        <v>241</v>
      </c>
      <c r="D258" s="36" t="s">
        <v>332</v>
      </c>
      <c r="E258" s="36">
        <v>1.6</v>
      </c>
      <c r="F258" s="36">
        <v>1</v>
      </c>
      <c r="G258" s="36"/>
      <c r="H258" s="36"/>
      <c r="I258" s="36">
        <v>110</v>
      </c>
      <c r="J258" s="36">
        <v>35</v>
      </c>
      <c r="K258" s="36">
        <v>1</v>
      </c>
      <c r="L258" s="36"/>
      <c r="M258" s="36"/>
      <c r="N258" s="36"/>
      <c r="O258" s="36"/>
      <c r="P258" s="36"/>
      <c r="Q258" s="36"/>
      <c r="R258" s="36"/>
      <c r="S258" s="36"/>
      <c r="T258" s="36"/>
      <c r="U258" s="36"/>
      <c r="V258" s="36"/>
      <c r="W258" s="36"/>
      <c r="X258" s="36"/>
      <c r="Y258" s="36"/>
      <c r="Z258" s="36"/>
      <c r="AA258" s="36"/>
      <c r="AB258" s="36"/>
      <c r="AC258" s="36"/>
      <c r="AD258" s="36"/>
      <c r="AE258" s="36"/>
    </row>
    <row r="259" spans="1:31" x14ac:dyDescent="0.25">
      <c r="A259" s="108">
        <v>6</v>
      </c>
      <c r="B259" s="35" t="s">
        <v>306</v>
      </c>
      <c r="C259" s="36">
        <v>242</v>
      </c>
      <c r="D259" s="36" t="s">
        <v>333</v>
      </c>
      <c r="E259" s="36">
        <v>2.4</v>
      </c>
      <c r="F259" s="36">
        <v>0.5</v>
      </c>
      <c r="G259" s="36"/>
      <c r="H259" s="36"/>
      <c r="I259" s="36">
        <v>145</v>
      </c>
      <c r="J259" s="36">
        <v>35</v>
      </c>
      <c r="K259" s="36"/>
      <c r="L259" s="36">
        <v>3</v>
      </c>
      <c r="M259" s="36">
        <v>4</v>
      </c>
      <c r="N259" s="36"/>
      <c r="O259" s="36"/>
      <c r="P259" s="36"/>
      <c r="Q259" s="36"/>
      <c r="R259" s="36"/>
      <c r="S259" s="36"/>
      <c r="T259" s="36"/>
      <c r="U259" s="36"/>
      <c r="V259" s="36"/>
      <c r="W259" s="36"/>
      <c r="X259" s="36"/>
      <c r="Y259" s="36"/>
      <c r="Z259" s="36"/>
      <c r="AA259" s="36"/>
      <c r="AB259" s="36"/>
      <c r="AC259" s="36"/>
      <c r="AD259" s="36"/>
      <c r="AE259" s="36"/>
    </row>
    <row r="260" spans="1:31" x14ac:dyDescent="0.25">
      <c r="A260" s="108">
        <v>6</v>
      </c>
      <c r="B260" s="35" t="s">
        <v>306</v>
      </c>
      <c r="C260" s="36">
        <v>243</v>
      </c>
      <c r="D260" s="36" t="s">
        <v>514</v>
      </c>
      <c r="E260" s="36">
        <v>3.2</v>
      </c>
      <c r="F260" s="36"/>
      <c r="G260" s="36">
        <v>1</v>
      </c>
      <c r="H260" s="36"/>
      <c r="I260" s="36">
        <v>115</v>
      </c>
      <c r="J260" s="36">
        <v>35</v>
      </c>
      <c r="K260" s="36"/>
      <c r="L260" s="36"/>
      <c r="M260" s="36"/>
      <c r="N260" s="36"/>
      <c r="O260" s="36"/>
      <c r="P260" s="36"/>
      <c r="Q260" s="36"/>
      <c r="R260" s="36"/>
      <c r="S260" s="36"/>
      <c r="T260" s="36"/>
      <c r="U260" s="36"/>
      <c r="V260" s="36"/>
      <c r="W260" s="36"/>
      <c r="X260" s="36"/>
      <c r="Y260" s="36"/>
      <c r="Z260" s="36"/>
      <c r="AA260" s="36"/>
      <c r="AB260" s="36"/>
      <c r="AC260" s="36"/>
      <c r="AD260" s="36"/>
      <c r="AE260" s="36"/>
    </row>
    <row r="261" spans="1:31" x14ac:dyDescent="0.25">
      <c r="A261" s="108">
        <v>6</v>
      </c>
      <c r="B261" s="35" t="s">
        <v>306</v>
      </c>
      <c r="C261" s="36"/>
      <c r="D261" s="36" t="s">
        <v>334</v>
      </c>
      <c r="E261" s="36"/>
      <c r="F261" s="36"/>
      <c r="G261" s="36"/>
      <c r="H261" s="36"/>
      <c r="I261" s="36"/>
      <c r="J261" s="36"/>
      <c r="K261" s="36">
        <v>3</v>
      </c>
      <c r="L261" s="36">
        <v>3</v>
      </c>
      <c r="M261" s="36">
        <v>4</v>
      </c>
      <c r="N261" s="36"/>
      <c r="O261" s="36"/>
      <c r="P261" s="36"/>
      <c r="Q261" s="36"/>
      <c r="R261" s="36"/>
      <c r="S261" s="36"/>
      <c r="T261" s="36"/>
      <c r="U261" s="36"/>
      <c r="V261" s="36"/>
      <c r="W261" s="36"/>
      <c r="X261" s="36"/>
      <c r="Y261" s="36"/>
      <c r="Z261" s="36"/>
      <c r="AA261" s="36"/>
      <c r="AB261" s="36"/>
      <c r="AC261" s="36"/>
      <c r="AD261" s="36"/>
      <c r="AE261" s="36" t="s">
        <v>335</v>
      </c>
    </row>
    <row r="262" spans="1:31" x14ac:dyDescent="0.25">
      <c r="A262" s="108">
        <v>6</v>
      </c>
      <c r="B262" s="35" t="s">
        <v>306</v>
      </c>
      <c r="C262" s="36">
        <v>244</v>
      </c>
      <c r="D262" s="36" t="s">
        <v>336</v>
      </c>
      <c r="E262" s="36">
        <v>1.2</v>
      </c>
      <c r="F262" s="36">
        <v>1</v>
      </c>
      <c r="G262" s="36"/>
      <c r="H262" s="36">
        <v>29</v>
      </c>
      <c r="I262" s="36">
        <v>75</v>
      </c>
      <c r="J262" s="36">
        <v>25</v>
      </c>
      <c r="K262" s="36"/>
      <c r="L262" s="36">
        <v>1</v>
      </c>
      <c r="M262" s="36">
        <v>4</v>
      </c>
      <c r="N262" s="36"/>
      <c r="O262" s="36"/>
      <c r="P262" s="36"/>
      <c r="Q262" s="36"/>
      <c r="R262" s="36"/>
      <c r="S262" s="36"/>
      <c r="T262" s="36"/>
      <c r="U262" s="36"/>
      <c r="V262" s="36"/>
      <c r="W262" s="36" t="s">
        <v>243</v>
      </c>
      <c r="X262" s="36" t="s">
        <v>228</v>
      </c>
      <c r="Y262" s="36" t="s">
        <v>210</v>
      </c>
      <c r="Z262" s="36">
        <v>5</v>
      </c>
      <c r="AA262" s="36">
        <v>35</v>
      </c>
      <c r="AB262" s="36">
        <v>55</v>
      </c>
      <c r="AC262" s="36">
        <v>5</v>
      </c>
      <c r="AD262" s="36"/>
      <c r="AE262" s="36" t="s">
        <v>337</v>
      </c>
    </row>
    <row r="263" spans="1:31" x14ac:dyDescent="0.25">
      <c r="A263" s="108">
        <v>6</v>
      </c>
      <c r="B263" s="35" t="s">
        <v>306</v>
      </c>
      <c r="C263" s="36">
        <v>245</v>
      </c>
      <c r="D263" s="36" t="s">
        <v>515</v>
      </c>
      <c r="E263" s="36">
        <v>6</v>
      </c>
      <c r="F263" s="36"/>
      <c r="G263" s="36">
        <v>1.4</v>
      </c>
      <c r="H263" s="36"/>
      <c r="I263" s="36">
        <v>55</v>
      </c>
      <c r="J263" s="36">
        <v>25</v>
      </c>
      <c r="K263" s="36"/>
      <c r="L263" s="36"/>
      <c r="M263" s="36"/>
      <c r="N263" s="36"/>
      <c r="O263" s="36"/>
      <c r="P263" s="36"/>
      <c r="Q263" s="36"/>
      <c r="R263" s="36"/>
      <c r="S263" s="36"/>
      <c r="T263" s="36"/>
      <c r="U263" s="36"/>
      <c r="V263" s="36"/>
      <c r="W263" s="36"/>
      <c r="X263" s="36"/>
      <c r="Y263" s="36"/>
      <c r="Z263" s="36"/>
      <c r="AA263" s="36"/>
      <c r="AB263" s="36"/>
      <c r="AC263" s="36"/>
      <c r="AD263" s="36"/>
      <c r="AE263" s="36"/>
    </row>
    <row r="264" spans="1:31" x14ac:dyDescent="0.25">
      <c r="A264" s="108">
        <v>6</v>
      </c>
      <c r="B264" s="35" t="s">
        <v>306</v>
      </c>
      <c r="C264" s="36"/>
      <c r="D264" s="36" t="s">
        <v>338</v>
      </c>
      <c r="E264" s="36"/>
      <c r="F264" s="36"/>
      <c r="G264" s="36"/>
      <c r="H264" s="36"/>
      <c r="I264" s="36"/>
      <c r="J264" s="36"/>
      <c r="K264" s="36"/>
      <c r="L264" s="36">
        <v>3</v>
      </c>
      <c r="M264" s="36">
        <v>7</v>
      </c>
      <c r="N264" s="36"/>
      <c r="O264" s="36"/>
      <c r="P264" s="36"/>
      <c r="Q264" s="36"/>
      <c r="R264" s="36"/>
      <c r="S264" s="36"/>
      <c r="T264" s="36"/>
      <c r="U264" s="36"/>
      <c r="V264" s="36"/>
      <c r="W264" s="36"/>
      <c r="X264" s="36"/>
      <c r="Y264" s="36"/>
      <c r="Z264" s="36"/>
      <c r="AA264" s="36"/>
      <c r="AB264" s="36"/>
      <c r="AC264" s="36"/>
      <c r="AD264" s="36"/>
      <c r="AE264" s="36" t="s">
        <v>339</v>
      </c>
    </row>
    <row r="265" spans="1:31" x14ac:dyDescent="0.25">
      <c r="A265" s="108">
        <v>6</v>
      </c>
      <c r="B265" s="35" t="s">
        <v>306</v>
      </c>
      <c r="C265" s="36">
        <v>246</v>
      </c>
      <c r="D265" s="36" t="s">
        <v>340</v>
      </c>
      <c r="E265" s="36">
        <v>1.4</v>
      </c>
      <c r="F265" s="36">
        <v>1</v>
      </c>
      <c r="G265" s="36"/>
      <c r="H265" s="36"/>
      <c r="I265" s="36">
        <v>220</v>
      </c>
      <c r="J265" s="36">
        <v>35</v>
      </c>
      <c r="K265" s="36">
        <v>3</v>
      </c>
      <c r="L265" s="36"/>
      <c r="M265" s="36"/>
      <c r="N265" s="36">
        <v>64</v>
      </c>
      <c r="O265" s="36">
        <v>2</v>
      </c>
      <c r="P265" s="36">
        <v>90</v>
      </c>
      <c r="Q265" s="36">
        <v>2</v>
      </c>
      <c r="R265" s="36">
        <v>1.83</v>
      </c>
      <c r="S265" s="36">
        <v>1.58</v>
      </c>
      <c r="T265" s="36"/>
      <c r="U265" s="36"/>
      <c r="V265" s="36"/>
      <c r="W265" s="36"/>
      <c r="X265" s="36"/>
      <c r="Y265" s="36"/>
      <c r="Z265" s="36"/>
      <c r="AA265" s="36"/>
      <c r="AB265" s="36"/>
      <c r="AC265" s="36"/>
      <c r="AD265" s="36"/>
      <c r="AE265" s="36" t="s">
        <v>341</v>
      </c>
    </row>
    <row r="266" spans="1:31" x14ac:dyDescent="0.25">
      <c r="A266" s="108">
        <v>6</v>
      </c>
      <c r="B266" s="35" t="s">
        <v>306</v>
      </c>
      <c r="C266" s="36">
        <v>247</v>
      </c>
      <c r="D266" s="36" t="s">
        <v>516</v>
      </c>
      <c r="E266" s="36">
        <v>3.1</v>
      </c>
      <c r="F266" s="36"/>
      <c r="G266" s="36">
        <v>1.4</v>
      </c>
      <c r="H266" s="36">
        <v>24</v>
      </c>
      <c r="I266" s="36">
        <v>105</v>
      </c>
      <c r="J266" s="36">
        <v>45</v>
      </c>
      <c r="K266" s="36">
        <v>1</v>
      </c>
      <c r="L266" s="36"/>
      <c r="M266" s="36">
        <v>6</v>
      </c>
      <c r="N266" s="36"/>
      <c r="O266" s="36"/>
      <c r="P266" s="36"/>
      <c r="Q266" s="36"/>
      <c r="R266" s="36"/>
      <c r="S266" s="36"/>
      <c r="T266" s="36"/>
      <c r="U266" s="36"/>
      <c r="V266" s="36"/>
      <c r="W266" s="36" t="s">
        <v>223</v>
      </c>
      <c r="X266" s="36" t="s">
        <v>204</v>
      </c>
      <c r="Y266" s="36" t="s">
        <v>210</v>
      </c>
      <c r="Z266" s="36">
        <v>10</v>
      </c>
      <c r="AA266" s="36">
        <v>45</v>
      </c>
      <c r="AB266" s="36">
        <v>45</v>
      </c>
      <c r="AC266" s="36"/>
      <c r="AD266" s="36"/>
      <c r="AE266" s="36"/>
    </row>
    <row r="267" spans="1:31" x14ac:dyDescent="0.25">
      <c r="A267" s="108">
        <v>6</v>
      </c>
      <c r="B267" s="35" t="s">
        <v>306</v>
      </c>
      <c r="C267" s="36">
        <v>248</v>
      </c>
      <c r="D267" s="36" t="s">
        <v>342</v>
      </c>
      <c r="E267" s="36">
        <v>3.6</v>
      </c>
      <c r="F267" s="36">
        <v>0.5</v>
      </c>
      <c r="G267" s="36"/>
      <c r="H267" s="36"/>
      <c r="I267" s="36">
        <v>160</v>
      </c>
      <c r="J267" s="36">
        <v>25</v>
      </c>
      <c r="K267" s="36">
        <v>1</v>
      </c>
      <c r="L267" s="36">
        <v>1</v>
      </c>
      <c r="M267" s="36">
        <v>1</v>
      </c>
      <c r="N267" s="36"/>
      <c r="O267" s="36"/>
      <c r="P267" s="36"/>
      <c r="Q267" s="36"/>
      <c r="R267" s="36"/>
      <c r="S267" s="36"/>
      <c r="T267" s="36"/>
      <c r="U267" s="36"/>
      <c r="V267" s="36"/>
      <c r="W267" s="36"/>
      <c r="X267" s="36"/>
      <c r="Y267" s="36"/>
      <c r="Z267" s="36"/>
      <c r="AA267" s="36"/>
      <c r="AB267" s="36"/>
      <c r="AC267" s="36"/>
      <c r="AD267" s="36"/>
      <c r="AE267" s="36"/>
    </row>
    <row r="268" spans="1:31" x14ac:dyDescent="0.25">
      <c r="A268" s="108">
        <v>6</v>
      </c>
      <c r="B268" s="35" t="s">
        <v>306</v>
      </c>
      <c r="C268" s="36">
        <v>249</v>
      </c>
      <c r="D268" s="36" t="s">
        <v>343</v>
      </c>
      <c r="E268" s="36">
        <v>2.4</v>
      </c>
      <c r="F268" s="36">
        <v>1.5</v>
      </c>
      <c r="G268" s="36"/>
      <c r="H268" s="36"/>
      <c r="I268" s="36">
        <v>160</v>
      </c>
      <c r="J268" s="36">
        <v>30</v>
      </c>
      <c r="K268" s="36">
        <v>1</v>
      </c>
      <c r="L268" s="36"/>
      <c r="M268" s="36"/>
      <c r="N268" s="36"/>
      <c r="O268" s="36"/>
      <c r="P268" s="36"/>
      <c r="Q268" s="36"/>
      <c r="R268" s="36"/>
      <c r="S268" s="36"/>
      <c r="T268" s="36"/>
      <c r="U268" s="36"/>
      <c r="V268" s="36"/>
      <c r="W268" s="36"/>
      <c r="X268" s="36"/>
      <c r="Y268" s="36"/>
      <c r="Z268" s="36"/>
      <c r="AA268" s="36"/>
      <c r="AB268" s="36"/>
      <c r="AC268" s="36"/>
      <c r="AD268" s="36"/>
      <c r="AE268" s="36"/>
    </row>
    <row r="269" spans="1:31" x14ac:dyDescent="0.25">
      <c r="A269" s="108">
        <v>6</v>
      </c>
      <c r="B269" s="35" t="s">
        <v>306</v>
      </c>
      <c r="C269" s="36">
        <v>250</v>
      </c>
      <c r="D269" s="36" t="s">
        <v>344</v>
      </c>
      <c r="E269" s="36">
        <v>1.4</v>
      </c>
      <c r="F269" s="36">
        <v>1</v>
      </c>
      <c r="G269" s="36"/>
      <c r="H269" s="36"/>
      <c r="I269" s="36">
        <v>710</v>
      </c>
      <c r="J269" s="36">
        <v>35</v>
      </c>
      <c r="K269" s="36"/>
      <c r="L269" s="36"/>
      <c r="M269" s="36">
        <v>8</v>
      </c>
      <c r="N269" s="36"/>
      <c r="O269" s="36"/>
      <c r="P269" s="36"/>
      <c r="Q269" s="36"/>
      <c r="R269" s="36"/>
      <c r="S269" s="36"/>
      <c r="T269" s="36"/>
      <c r="U269" s="36"/>
      <c r="V269" s="36"/>
      <c r="W269" s="36"/>
      <c r="X269" s="36"/>
      <c r="Y269" s="36"/>
      <c r="Z269" s="36"/>
      <c r="AA269" s="36"/>
      <c r="AB269" s="36"/>
      <c r="AC269" s="36"/>
      <c r="AD269" s="36"/>
      <c r="AE269" s="36"/>
    </row>
  </sheetData>
  <mergeCells count="5">
    <mergeCell ref="C1:J1"/>
    <mergeCell ref="K1:M1"/>
    <mergeCell ref="N1:S1"/>
    <mergeCell ref="W1:Y1"/>
    <mergeCell ref="Z1:AD1"/>
  </mergeCells>
  <pageMargins left="0.75" right="0.75" top="1" bottom="1" header="0.5" footer="0.5"/>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9"/>
  <sheetViews>
    <sheetView topLeftCell="BE2" workbookViewId="0">
      <selection activeCell="BI6" sqref="BI6"/>
    </sheetView>
  </sheetViews>
  <sheetFormatPr defaultColWidth="8.875" defaultRowHeight="15" x14ac:dyDescent="0.25"/>
  <cols>
    <col min="1" max="1" width="16.5" style="57" customWidth="1"/>
    <col min="2" max="2" width="2.875" style="57" customWidth="1"/>
    <col min="3" max="3" width="16" style="57" customWidth="1"/>
    <col min="4" max="4" width="15" style="57" customWidth="1"/>
    <col min="5" max="5" width="10.125" style="57" customWidth="1"/>
    <col min="6" max="6" width="8.875" style="57"/>
    <col min="7" max="7" width="14.5" style="57" customWidth="1"/>
    <col min="8" max="8" width="8.875" style="57"/>
    <col min="9" max="9" width="16" style="57" customWidth="1"/>
    <col min="10" max="10" width="15" style="57" customWidth="1"/>
    <col min="11" max="11" width="11" style="57" customWidth="1"/>
    <col min="12" max="12" width="8.875" style="57"/>
    <col min="13" max="13" width="14.5" style="57" customWidth="1"/>
    <col min="14" max="14" width="8.875" style="57"/>
    <col min="15" max="15" width="16" style="57" customWidth="1"/>
    <col min="16" max="16" width="15" style="57" customWidth="1"/>
    <col min="17" max="17" width="11.875" style="57" customWidth="1"/>
    <col min="18" max="18" width="8.875" style="57"/>
    <col min="19" max="19" width="14.5" style="57" customWidth="1"/>
    <col min="20" max="20" width="8.875" style="57"/>
    <col min="21" max="21" width="16" style="57" customWidth="1"/>
    <col min="22" max="22" width="15" style="57" customWidth="1"/>
    <col min="23" max="23" width="10.5" style="57" customWidth="1"/>
    <col min="24" max="24" width="8.875" style="57"/>
    <col min="25" max="25" width="14.5" style="57" customWidth="1"/>
    <col min="26" max="26" width="8.875" style="57"/>
    <col min="27" max="27" width="16" style="57" customWidth="1"/>
    <col min="28" max="28" width="15" style="57" customWidth="1"/>
    <col min="29" max="30" width="8.875" style="57"/>
    <col min="31" max="31" width="14.5" style="57" customWidth="1"/>
    <col min="32" max="32" width="8.875" style="57"/>
    <col min="33" max="33" width="16" style="57" customWidth="1"/>
    <col min="34" max="34" width="15" style="57" customWidth="1"/>
    <col min="35" max="35" width="11.375" style="57" customWidth="1"/>
    <col min="36" max="36" width="8.875" style="57"/>
    <col min="37" max="37" width="14.5" style="57" customWidth="1"/>
    <col min="38" max="38" width="8.875" style="57"/>
    <col min="39" max="39" width="16" style="57" customWidth="1"/>
    <col min="40" max="40" width="15" style="57" customWidth="1"/>
    <col min="41" max="41" width="11.375" style="57" customWidth="1"/>
    <col min="42" max="42" width="8.875" style="57"/>
    <col min="43" max="43" width="14.5" style="57" customWidth="1"/>
    <col min="44" max="44" width="8.875" style="57"/>
    <col min="45" max="45" width="16" style="57" customWidth="1"/>
    <col min="46" max="46" width="15" style="57" customWidth="1"/>
    <col min="47" max="47" width="9.625" style="57" customWidth="1"/>
    <col min="48" max="48" width="8.875" style="57"/>
    <col min="49" max="49" width="14.5" style="57" customWidth="1"/>
    <col min="50" max="50" width="8.875" style="57"/>
    <col min="51" max="51" width="16" style="57" customWidth="1"/>
    <col min="52" max="52" width="15" style="57" customWidth="1"/>
    <col min="53" max="54" width="8.875" style="57"/>
    <col min="55" max="55" width="14.5" style="57" customWidth="1"/>
    <col min="56" max="56" width="8.875" style="57"/>
    <col min="57" max="57" width="16" style="57" customWidth="1"/>
    <col min="58" max="58" width="15" style="57" customWidth="1"/>
    <col min="59" max="60" width="8.875" style="57"/>
    <col min="61" max="61" width="14.5" style="57" customWidth="1"/>
    <col min="62" max="62" width="8.875" style="57"/>
    <col min="63" max="63" width="16" style="57" customWidth="1"/>
    <col min="64" max="64" width="15" style="57" customWidth="1"/>
    <col min="65" max="66" width="8.875" style="57"/>
    <col min="67" max="67" width="14.5" style="57" customWidth="1"/>
    <col min="68" max="68" width="8.875" style="57"/>
    <col min="69" max="69" width="16" style="57" customWidth="1"/>
    <col min="70" max="70" width="15" style="57" customWidth="1"/>
    <col min="71" max="72" width="8.875" style="57"/>
    <col min="73" max="73" width="14.5" style="57" customWidth="1"/>
    <col min="74" max="16384" width="8.875" style="57"/>
  </cols>
  <sheetData>
    <row r="1" spans="1:73" s="45" customFormat="1" ht="36.950000000000003" customHeight="1" x14ac:dyDescent="0.25">
      <c r="A1" s="44"/>
      <c r="B1" s="44"/>
      <c r="C1" s="107" t="s">
        <v>0</v>
      </c>
      <c r="D1" s="107"/>
      <c r="E1" s="107"/>
      <c r="F1" s="107"/>
      <c r="G1" s="107"/>
      <c r="H1" s="107"/>
      <c r="I1" s="107"/>
      <c r="J1" s="107"/>
      <c r="K1" s="107"/>
      <c r="L1" s="107"/>
      <c r="M1" s="107"/>
      <c r="O1" s="107" t="s">
        <v>1</v>
      </c>
      <c r="P1" s="107"/>
      <c r="Q1" s="107"/>
      <c r="R1" s="107"/>
      <c r="S1" s="107"/>
      <c r="T1" s="107"/>
      <c r="U1" s="107"/>
      <c r="V1" s="107"/>
      <c r="W1" s="107"/>
      <c r="X1" s="107"/>
      <c r="Y1" s="107"/>
      <c r="AA1" s="107" t="s">
        <v>2</v>
      </c>
      <c r="AB1" s="107"/>
      <c r="AC1" s="107"/>
      <c r="AD1" s="107"/>
      <c r="AE1" s="107"/>
      <c r="AF1" s="107"/>
      <c r="AG1" s="107"/>
      <c r="AH1" s="107"/>
      <c r="AI1" s="107"/>
      <c r="AJ1" s="107"/>
      <c r="AK1" s="107"/>
      <c r="AM1" s="107" t="s">
        <v>3</v>
      </c>
      <c r="AN1" s="107"/>
      <c r="AO1" s="107"/>
      <c r="AP1" s="107"/>
      <c r="AQ1" s="107"/>
      <c r="AR1" s="107"/>
      <c r="AS1" s="107"/>
      <c r="AT1" s="107"/>
      <c r="AU1" s="107"/>
      <c r="AV1" s="107"/>
      <c r="AW1" s="107"/>
      <c r="AY1" s="107" t="s">
        <v>4</v>
      </c>
      <c r="AZ1" s="107"/>
      <c r="BA1" s="107"/>
      <c r="BB1" s="107"/>
      <c r="BC1" s="107"/>
      <c r="BD1" s="107"/>
      <c r="BE1" s="107"/>
      <c r="BF1" s="107"/>
      <c r="BG1" s="107"/>
      <c r="BH1" s="107"/>
      <c r="BI1" s="107"/>
      <c r="BK1" s="107" t="s">
        <v>5</v>
      </c>
      <c r="BL1" s="107"/>
      <c r="BM1" s="107"/>
      <c r="BN1" s="107"/>
      <c r="BO1" s="107"/>
      <c r="BP1" s="107"/>
      <c r="BQ1" s="107"/>
      <c r="BR1" s="107"/>
      <c r="BS1" s="107"/>
      <c r="BT1" s="107"/>
      <c r="BU1" s="107"/>
    </row>
    <row r="2" spans="1:73" s="50" customFormat="1" x14ac:dyDescent="0.25">
      <c r="A2" s="46"/>
      <c r="B2" s="46"/>
      <c r="C2" s="47"/>
      <c r="D2" s="48" t="s">
        <v>95</v>
      </c>
      <c r="E2" s="48"/>
      <c r="F2" s="47"/>
      <c r="G2" s="47"/>
      <c r="H2" s="49"/>
      <c r="I2" s="47"/>
      <c r="J2" s="48" t="s">
        <v>95</v>
      </c>
      <c r="K2" s="48"/>
      <c r="L2" s="47"/>
      <c r="M2" s="47"/>
      <c r="O2" s="47"/>
      <c r="P2" s="48" t="s">
        <v>95</v>
      </c>
      <c r="Q2" s="48"/>
      <c r="R2" s="47"/>
      <c r="S2" s="47"/>
      <c r="U2" s="47"/>
      <c r="V2" s="48" t="s">
        <v>95</v>
      </c>
      <c r="W2" s="48"/>
      <c r="X2" s="47"/>
      <c r="Y2" s="47"/>
      <c r="AA2" s="47"/>
      <c r="AB2" s="48" t="s">
        <v>95</v>
      </c>
      <c r="AC2" s="48"/>
      <c r="AD2" s="47"/>
      <c r="AE2" s="47"/>
      <c r="AF2" s="49"/>
      <c r="AG2" s="47"/>
      <c r="AH2" s="48" t="s">
        <v>95</v>
      </c>
      <c r="AI2" s="48"/>
      <c r="AJ2" s="47"/>
      <c r="AK2" s="47"/>
      <c r="AM2" s="47"/>
      <c r="AN2" s="48" t="s">
        <v>95</v>
      </c>
      <c r="AO2" s="48"/>
      <c r="AP2" s="47"/>
      <c r="AQ2" s="47"/>
      <c r="AS2" s="47"/>
      <c r="AT2" s="48" t="s">
        <v>95</v>
      </c>
      <c r="AU2" s="48"/>
      <c r="AV2" s="47"/>
      <c r="AW2" s="47"/>
      <c r="AY2" s="47"/>
      <c r="AZ2" s="48" t="s">
        <v>95</v>
      </c>
      <c r="BA2" s="48"/>
      <c r="BB2" s="47"/>
      <c r="BC2" s="47"/>
      <c r="BD2" s="49"/>
      <c r="BE2" s="47"/>
      <c r="BF2" s="48" t="s">
        <v>95</v>
      </c>
      <c r="BG2" s="48"/>
      <c r="BH2" s="47"/>
      <c r="BI2" s="47"/>
      <c r="BJ2" s="49"/>
      <c r="BK2" s="47"/>
      <c r="BL2" s="48" t="s">
        <v>95</v>
      </c>
      <c r="BM2" s="48"/>
      <c r="BN2" s="47"/>
      <c r="BO2" s="47"/>
      <c r="BP2" s="49"/>
      <c r="BQ2" s="47"/>
      <c r="BR2" s="48" t="s">
        <v>95</v>
      </c>
      <c r="BS2" s="48"/>
      <c r="BT2" s="47"/>
      <c r="BU2" s="47"/>
    </row>
    <row r="3" spans="1:73" s="50" customFormat="1" ht="30" x14ac:dyDescent="0.25">
      <c r="A3" s="46"/>
      <c r="B3" s="46"/>
      <c r="C3" s="47"/>
      <c r="D3" s="48" t="s">
        <v>96</v>
      </c>
      <c r="E3" s="51" t="s">
        <v>97</v>
      </c>
      <c r="F3" s="51"/>
      <c r="G3" s="51"/>
      <c r="H3" s="46"/>
      <c r="I3" s="47"/>
      <c r="J3" s="48" t="s">
        <v>96</v>
      </c>
      <c r="K3" s="51" t="s">
        <v>97</v>
      </c>
      <c r="L3" s="51"/>
      <c r="M3" s="51"/>
      <c r="O3" s="47"/>
      <c r="P3" s="48" t="s">
        <v>96</v>
      </c>
      <c r="Q3" s="51" t="s">
        <v>98</v>
      </c>
      <c r="R3" s="51"/>
      <c r="S3" s="51"/>
      <c r="U3" s="47"/>
      <c r="V3" s="48" t="s">
        <v>96</v>
      </c>
      <c r="W3" s="51" t="s">
        <v>98</v>
      </c>
      <c r="X3" s="51"/>
      <c r="Y3" s="51"/>
      <c r="AA3" s="47"/>
      <c r="AB3" s="48" t="s">
        <v>96</v>
      </c>
      <c r="AC3" s="51" t="s">
        <v>99</v>
      </c>
      <c r="AD3" s="51"/>
      <c r="AE3" s="51"/>
      <c r="AF3" s="46"/>
      <c r="AG3" s="47"/>
      <c r="AH3" s="48" t="s">
        <v>96</v>
      </c>
      <c r="AI3" s="51" t="s">
        <v>99</v>
      </c>
      <c r="AJ3" s="51"/>
      <c r="AK3" s="51"/>
      <c r="AM3" s="47"/>
      <c r="AN3" s="48" t="s">
        <v>100</v>
      </c>
      <c r="AO3" s="51" t="s">
        <v>101</v>
      </c>
      <c r="AP3" s="51"/>
      <c r="AQ3" s="51"/>
      <c r="AS3" s="47"/>
      <c r="AT3" s="48" t="s">
        <v>100</v>
      </c>
      <c r="AU3" s="51" t="s">
        <v>101</v>
      </c>
      <c r="AV3" s="51"/>
      <c r="AW3" s="51"/>
      <c r="AY3" s="47"/>
      <c r="AZ3" s="48" t="s">
        <v>96</v>
      </c>
      <c r="BA3" s="51" t="s">
        <v>102</v>
      </c>
      <c r="BB3" s="51"/>
      <c r="BC3" s="51"/>
      <c r="BD3" s="46"/>
      <c r="BE3" s="47"/>
      <c r="BF3" s="48" t="s">
        <v>96</v>
      </c>
      <c r="BG3" s="51" t="s">
        <v>102</v>
      </c>
      <c r="BH3" s="51"/>
      <c r="BI3" s="51"/>
      <c r="BJ3" s="46"/>
      <c r="BK3" s="47"/>
      <c r="BL3" s="48" t="s">
        <v>96</v>
      </c>
      <c r="BM3" s="51" t="s">
        <v>103</v>
      </c>
      <c r="BN3" s="51"/>
      <c r="BO3" s="51"/>
      <c r="BP3" s="46"/>
      <c r="BQ3" s="47"/>
      <c r="BR3" s="48" t="s">
        <v>96</v>
      </c>
      <c r="BS3" s="51" t="s">
        <v>103</v>
      </c>
      <c r="BT3" s="51"/>
      <c r="BU3" s="51"/>
    </row>
    <row r="4" spans="1:73" x14ac:dyDescent="0.25">
      <c r="A4" s="52"/>
      <c r="B4" s="52"/>
      <c r="C4" s="53"/>
      <c r="D4" s="54"/>
      <c r="E4" s="55"/>
      <c r="F4" s="55"/>
      <c r="G4" s="55"/>
      <c r="H4" s="52"/>
      <c r="I4" s="53"/>
      <c r="J4" s="56"/>
      <c r="K4" s="55"/>
      <c r="L4" s="55"/>
      <c r="M4" s="55"/>
      <c r="O4" s="53"/>
      <c r="P4" s="56"/>
      <c r="Q4" s="55"/>
      <c r="R4" s="55"/>
      <c r="S4" s="55"/>
      <c r="U4" s="53"/>
      <c r="V4" s="56"/>
      <c r="W4" s="55"/>
      <c r="X4" s="55"/>
      <c r="Y4" s="55"/>
      <c r="AA4" s="53"/>
      <c r="AB4" s="56"/>
      <c r="AC4" s="55"/>
      <c r="AD4" s="55"/>
      <c r="AE4" s="55"/>
      <c r="AF4" s="52"/>
      <c r="AG4" s="53"/>
      <c r="AH4" s="56"/>
      <c r="AI4" s="55"/>
      <c r="AJ4" s="55"/>
      <c r="AK4" s="55"/>
      <c r="AM4" s="53"/>
      <c r="AN4" s="56"/>
      <c r="AO4" s="55"/>
      <c r="AP4" s="55"/>
      <c r="AQ4" s="55"/>
      <c r="AS4" s="53"/>
      <c r="AT4" s="56"/>
      <c r="AU4" s="55"/>
      <c r="AV4" s="55"/>
      <c r="AW4" s="55"/>
      <c r="AY4" s="53"/>
      <c r="AZ4" s="56"/>
      <c r="BA4" s="55"/>
      <c r="BB4" s="55"/>
      <c r="BC4" s="55"/>
      <c r="BD4" s="52"/>
      <c r="BE4" s="53"/>
      <c r="BF4" s="56"/>
      <c r="BG4" s="55"/>
      <c r="BH4" s="55"/>
      <c r="BI4" s="55"/>
      <c r="BJ4" s="52"/>
      <c r="BK4" s="53"/>
      <c r="BL4" s="54"/>
      <c r="BM4" s="55"/>
      <c r="BN4" s="55"/>
      <c r="BO4" s="55"/>
      <c r="BP4" s="52"/>
      <c r="BQ4" s="53"/>
      <c r="BR4" s="54"/>
      <c r="BS4" s="55"/>
      <c r="BT4" s="55"/>
      <c r="BU4" s="55"/>
    </row>
    <row r="5" spans="1:73" ht="15.75" thickBot="1" x14ac:dyDescent="0.3">
      <c r="A5" s="52"/>
      <c r="B5" s="52"/>
      <c r="C5" s="58" t="s">
        <v>104</v>
      </c>
      <c r="D5" s="59" t="s">
        <v>105</v>
      </c>
      <c r="E5" s="59" t="s">
        <v>106</v>
      </c>
      <c r="F5" s="59" t="s">
        <v>107</v>
      </c>
      <c r="G5" s="60" t="s">
        <v>108</v>
      </c>
      <c r="H5" s="52"/>
      <c r="I5" s="61" t="s">
        <v>104</v>
      </c>
      <c r="J5" s="62" t="s">
        <v>105</v>
      </c>
      <c r="K5" s="62" t="s">
        <v>106</v>
      </c>
      <c r="L5" s="62" t="s">
        <v>107</v>
      </c>
      <c r="M5" s="63" t="s">
        <v>108</v>
      </c>
      <c r="O5" s="61" t="s">
        <v>104</v>
      </c>
      <c r="P5" s="62" t="s">
        <v>105</v>
      </c>
      <c r="Q5" s="62" t="s">
        <v>106</v>
      </c>
      <c r="R5" s="62" t="s">
        <v>107</v>
      </c>
      <c r="S5" s="63" t="s">
        <v>108</v>
      </c>
      <c r="U5" s="61" t="s">
        <v>104</v>
      </c>
      <c r="V5" s="62" t="s">
        <v>105</v>
      </c>
      <c r="W5" s="62" t="s">
        <v>106</v>
      </c>
      <c r="X5" s="62" t="s">
        <v>107</v>
      </c>
      <c r="Y5" s="63" t="s">
        <v>108</v>
      </c>
      <c r="AA5" s="61" t="s">
        <v>104</v>
      </c>
      <c r="AB5" s="62" t="s">
        <v>105</v>
      </c>
      <c r="AC5" s="62" t="s">
        <v>106</v>
      </c>
      <c r="AD5" s="62" t="s">
        <v>107</v>
      </c>
      <c r="AE5" s="63" t="s">
        <v>108</v>
      </c>
      <c r="AF5" s="52"/>
      <c r="AG5" s="61" t="s">
        <v>104</v>
      </c>
      <c r="AH5" s="62" t="s">
        <v>105</v>
      </c>
      <c r="AI5" s="62" t="s">
        <v>106</v>
      </c>
      <c r="AJ5" s="62" t="s">
        <v>107</v>
      </c>
      <c r="AK5" s="63" t="s">
        <v>108</v>
      </c>
      <c r="AM5" s="58" t="s">
        <v>104</v>
      </c>
      <c r="AN5" s="59" t="s">
        <v>105</v>
      </c>
      <c r="AO5" s="59" t="s">
        <v>106</v>
      </c>
      <c r="AP5" s="59" t="s">
        <v>107</v>
      </c>
      <c r="AQ5" s="60" t="s">
        <v>108</v>
      </c>
      <c r="AS5" s="58" t="s">
        <v>104</v>
      </c>
      <c r="AT5" s="59" t="s">
        <v>105</v>
      </c>
      <c r="AU5" s="59" t="s">
        <v>106</v>
      </c>
      <c r="AV5" s="59" t="s">
        <v>107</v>
      </c>
      <c r="AW5" s="60" t="s">
        <v>108</v>
      </c>
      <c r="AY5" s="58" t="s">
        <v>104</v>
      </c>
      <c r="AZ5" s="59" t="s">
        <v>105</v>
      </c>
      <c r="BA5" s="59" t="s">
        <v>106</v>
      </c>
      <c r="BB5" s="59" t="s">
        <v>107</v>
      </c>
      <c r="BC5" s="60" t="s">
        <v>108</v>
      </c>
      <c r="BD5" s="52"/>
      <c r="BE5" s="58" t="s">
        <v>104</v>
      </c>
      <c r="BF5" s="59" t="s">
        <v>105</v>
      </c>
      <c r="BG5" s="59" t="s">
        <v>106</v>
      </c>
      <c r="BH5" s="59" t="s">
        <v>107</v>
      </c>
      <c r="BI5" s="60" t="s">
        <v>108</v>
      </c>
      <c r="BJ5" s="52"/>
      <c r="BK5" s="58" t="s">
        <v>104</v>
      </c>
      <c r="BL5" s="59" t="s">
        <v>105</v>
      </c>
      <c r="BM5" s="59" t="s">
        <v>106</v>
      </c>
      <c r="BN5" s="59" t="s">
        <v>107</v>
      </c>
      <c r="BO5" s="60" t="s">
        <v>108</v>
      </c>
      <c r="BP5" s="52"/>
      <c r="BQ5" s="58" t="s">
        <v>104</v>
      </c>
      <c r="BR5" s="59" t="s">
        <v>105</v>
      </c>
      <c r="BS5" s="59" t="s">
        <v>106</v>
      </c>
      <c r="BT5" s="59" t="s">
        <v>107</v>
      </c>
      <c r="BU5" s="60" t="s">
        <v>108</v>
      </c>
    </row>
    <row r="6" spans="1:73" x14ac:dyDescent="0.25">
      <c r="A6" s="52">
        <v>2</v>
      </c>
      <c r="B6" s="52"/>
      <c r="C6" s="64" t="s">
        <v>109</v>
      </c>
      <c r="D6" s="64" t="s">
        <v>110</v>
      </c>
      <c r="E6" s="38">
        <v>8</v>
      </c>
      <c r="F6" s="65">
        <f>E6/E$25</f>
        <v>7.2727272727272724E-2</v>
      </c>
      <c r="G6" s="65">
        <f>SUM(F$5:F6)</f>
        <v>7.2727272727272724E-2</v>
      </c>
      <c r="H6" s="52">
        <v>2</v>
      </c>
      <c r="I6" s="66" t="s">
        <v>109</v>
      </c>
      <c r="J6" s="66" t="s">
        <v>110</v>
      </c>
      <c r="K6" s="39">
        <v>10</v>
      </c>
      <c r="L6" s="67">
        <f t="shared" ref="L6:L25" si="0">K6/K$25</f>
        <v>9.0090090090090086E-2</v>
      </c>
      <c r="M6" s="67">
        <f>SUM(L$5:L6)</f>
        <v>9.0090090090090086E-2</v>
      </c>
      <c r="N6" s="52">
        <v>2</v>
      </c>
      <c r="O6" s="66" t="s">
        <v>109</v>
      </c>
      <c r="P6" s="66" t="s">
        <v>110</v>
      </c>
      <c r="Q6" s="40">
        <v>14</v>
      </c>
      <c r="R6" s="67">
        <f>Q6/Q$25</f>
        <v>0.13861386138613863</v>
      </c>
      <c r="S6" s="67">
        <f>SUM(R$5:R6)</f>
        <v>0.13861386138613863</v>
      </c>
      <c r="T6" s="52">
        <v>2</v>
      </c>
      <c r="U6" s="66" t="s">
        <v>109</v>
      </c>
      <c r="V6" s="66" t="s">
        <v>110</v>
      </c>
      <c r="W6" s="39">
        <v>13</v>
      </c>
      <c r="X6" s="67">
        <f>W6/W$25</f>
        <v>0.12621359223300971</v>
      </c>
      <c r="Y6" s="67">
        <f>SUM(X$5:X6)</f>
        <v>0.12621359223300971</v>
      </c>
      <c r="Z6" s="52">
        <v>2</v>
      </c>
      <c r="AA6" s="68" t="s">
        <v>109</v>
      </c>
      <c r="AB6" s="68" t="s">
        <v>110</v>
      </c>
      <c r="AC6" s="39">
        <v>9</v>
      </c>
      <c r="AD6" s="67">
        <f>AC6/AC$25</f>
        <v>8.6538461538461536E-2</v>
      </c>
      <c r="AE6" s="67">
        <f>SUM(AD$5:AD6)</f>
        <v>8.6538461538461536E-2</v>
      </c>
      <c r="AF6" s="52">
        <v>2</v>
      </c>
      <c r="AG6" s="69" t="s">
        <v>109</v>
      </c>
      <c r="AH6" s="69" t="s">
        <v>110</v>
      </c>
      <c r="AI6" s="41">
        <v>5</v>
      </c>
      <c r="AJ6" s="70">
        <f>AI6/AI$25</f>
        <v>4.9019607843137254E-2</v>
      </c>
      <c r="AK6" s="70">
        <f>SUM(AJ$5:AJ6)</f>
        <v>4.9019607843137254E-2</v>
      </c>
      <c r="AL6" s="52">
        <v>2</v>
      </c>
      <c r="AM6" s="71" t="s">
        <v>109</v>
      </c>
      <c r="AN6" s="71" t="s">
        <v>110</v>
      </c>
      <c r="AO6" s="38">
        <v>13</v>
      </c>
      <c r="AP6" s="72">
        <f>AO6/AO$25</f>
        <v>0.12745098039215685</v>
      </c>
      <c r="AQ6" s="72">
        <f>SUM(AP$5:AP6)</f>
        <v>0.12745098039215685</v>
      </c>
      <c r="AR6" s="52">
        <v>2</v>
      </c>
      <c r="AS6" s="71" t="s">
        <v>109</v>
      </c>
      <c r="AT6" s="71" t="s">
        <v>110</v>
      </c>
      <c r="AU6" s="38">
        <v>12</v>
      </c>
      <c r="AV6" s="72">
        <f>AU6/AU$25</f>
        <v>0.11881188118811881</v>
      </c>
      <c r="AW6" s="72">
        <f>SUM(AV$5:AV6)</f>
        <v>0.11881188118811881</v>
      </c>
      <c r="AX6" s="52">
        <v>2</v>
      </c>
      <c r="AY6" s="64" t="s">
        <v>109</v>
      </c>
      <c r="AZ6" s="64" t="s">
        <v>110</v>
      </c>
      <c r="BA6" s="42">
        <v>10</v>
      </c>
      <c r="BB6" s="65">
        <f>BA6/BA$25</f>
        <v>9.6153846153846159E-2</v>
      </c>
      <c r="BC6" s="65">
        <f>SUM(BB$5:BB6)</f>
        <v>9.6153846153846159E-2</v>
      </c>
      <c r="BD6" s="52">
        <v>2</v>
      </c>
      <c r="BE6" s="64" t="s">
        <v>109</v>
      </c>
      <c r="BF6" s="64" t="s">
        <v>110</v>
      </c>
      <c r="BG6" s="1">
        <v>11</v>
      </c>
      <c r="BH6" s="65">
        <f>BG6/BG$25</f>
        <v>0.10476190476190476</v>
      </c>
      <c r="BI6" s="65">
        <f>SUM(BH$5:BH6)</f>
        <v>0.10476190476190476</v>
      </c>
      <c r="BJ6" s="52">
        <v>2</v>
      </c>
      <c r="BK6" s="64" t="s">
        <v>109</v>
      </c>
      <c r="BL6" s="64" t="s">
        <v>110</v>
      </c>
      <c r="BM6" s="1">
        <v>13</v>
      </c>
      <c r="BN6" s="65">
        <f>BM6/BM$25</f>
        <v>0.12871287128712872</v>
      </c>
      <c r="BO6" s="65">
        <f>SUM(BN$5:BN6)</f>
        <v>0.12871287128712872</v>
      </c>
      <c r="BP6" s="52">
        <v>2</v>
      </c>
      <c r="BQ6" s="64" t="s">
        <v>109</v>
      </c>
      <c r="BR6" s="64" t="s">
        <v>110</v>
      </c>
      <c r="BS6" s="1">
        <v>4</v>
      </c>
      <c r="BT6" s="65">
        <f>BS6/BS$25</f>
        <v>3.9603960396039604E-2</v>
      </c>
      <c r="BU6" s="65">
        <f>SUM(BT$5:BT6)</f>
        <v>3.9603960396039604E-2</v>
      </c>
    </row>
    <row r="7" spans="1:73" x14ac:dyDescent="0.25">
      <c r="A7" s="52">
        <v>4</v>
      </c>
      <c r="B7" s="52"/>
      <c r="C7" s="64" t="s">
        <v>111</v>
      </c>
      <c r="D7" s="64" t="s">
        <v>112</v>
      </c>
      <c r="E7" s="38">
        <v>1</v>
      </c>
      <c r="F7" s="65">
        <f t="shared" ref="F7:F25" si="1">E7/E$25</f>
        <v>9.0909090909090905E-3</v>
      </c>
      <c r="G7" s="65">
        <f>SUM(F$5:F7)</f>
        <v>8.1818181818181818E-2</v>
      </c>
      <c r="H7" s="52">
        <v>4</v>
      </c>
      <c r="I7" s="64" t="s">
        <v>111</v>
      </c>
      <c r="J7" s="64" t="s">
        <v>112</v>
      </c>
      <c r="K7" s="38">
        <v>3</v>
      </c>
      <c r="L7" s="65">
        <f t="shared" si="0"/>
        <v>2.7027027027027029E-2</v>
      </c>
      <c r="M7" s="65">
        <f>SUM(L$5:L7)</f>
        <v>0.11711711711711711</v>
      </c>
      <c r="N7" s="52">
        <v>4</v>
      </c>
      <c r="O7" s="64" t="s">
        <v>111</v>
      </c>
      <c r="P7" s="64" t="s">
        <v>112</v>
      </c>
      <c r="Q7" s="42"/>
      <c r="R7" s="65">
        <f t="shared" ref="R7:R25" si="2">Q7/Q$25</f>
        <v>0</v>
      </c>
      <c r="S7" s="65">
        <f>SUM(R$5:R7)</f>
        <v>0.13861386138613863</v>
      </c>
      <c r="T7" s="52">
        <v>4</v>
      </c>
      <c r="U7" s="64" t="s">
        <v>111</v>
      </c>
      <c r="V7" s="64" t="s">
        <v>112</v>
      </c>
      <c r="W7" s="38">
        <v>1</v>
      </c>
      <c r="X7" s="65">
        <f t="shared" ref="X7:X25" si="3">W7/W$25</f>
        <v>9.7087378640776691E-3</v>
      </c>
      <c r="Y7" s="65">
        <f>SUM(X$5:X7)</f>
        <v>0.13592233009708737</v>
      </c>
      <c r="Z7" s="52">
        <v>4</v>
      </c>
      <c r="AA7" s="64" t="s">
        <v>111</v>
      </c>
      <c r="AB7" s="64" t="s">
        <v>112</v>
      </c>
      <c r="AC7" s="38"/>
      <c r="AD7" s="65">
        <f t="shared" ref="AD7:AD25" si="4">AC7/AC$25</f>
        <v>0</v>
      </c>
      <c r="AE7" s="65">
        <f>SUM(AD$5:AD7)</f>
        <v>8.6538461538461536E-2</v>
      </c>
      <c r="AF7" s="52">
        <v>4</v>
      </c>
      <c r="AG7" s="64" t="s">
        <v>111</v>
      </c>
      <c r="AH7" s="64" t="s">
        <v>112</v>
      </c>
      <c r="AI7" s="38"/>
      <c r="AJ7" s="65">
        <f t="shared" ref="AJ7:AJ25" si="5">AI7/AI$25</f>
        <v>0</v>
      </c>
      <c r="AK7" s="65">
        <f>SUM(AJ$5:AJ7)</f>
        <v>4.9019607843137254E-2</v>
      </c>
      <c r="AL7" s="52">
        <v>4</v>
      </c>
      <c r="AM7" s="71" t="s">
        <v>111</v>
      </c>
      <c r="AN7" s="71" t="s">
        <v>112</v>
      </c>
      <c r="AO7" s="38"/>
      <c r="AP7" s="72">
        <f t="shared" ref="AP7:AP25" si="6">AO7/AO$25</f>
        <v>0</v>
      </c>
      <c r="AQ7" s="72">
        <f>SUM(AP$5:AP7)</f>
        <v>0.12745098039215685</v>
      </c>
      <c r="AR7" s="52">
        <v>4</v>
      </c>
      <c r="AS7" s="71" t="s">
        <v>111</v>
      </c>
      <c r="AT7" s="71" t="s">
        <v>112</v>
      </c>
      <c r="AU7" s="38"/>
      <c r="AV7" s="72">
        <f t="shared" ref="AV7:AV25" si="7">AU7/AU$25</f>
        <v>0</v>
      </c>
      <c r="AW7" s="72">
        <f>SUM(AV$5:AV7)</f>
        <v>0.11881188118811881</v>
      </c>
      <c r="AX7" s="52">
        <v>4</v>
      </c>
      <c r="AY7" s="64" t="s">
        <v>111</v>
      </c>
      <c r="AZ7" s="64" t="s">
        <v>112</v>
      </c>
      <c r="BA7" s="42">
        <v>3</v>
      </c>
      <c r="BB7" s="65">
        <f t="shared" ref="BB7:BB25" si="8">BA7/BA$25</f>
        <v>2.8846153846153848E-2</v>
      </c>
      <c r="BC7" s="65">
        <f>SUM(BB$5:BB7)</f>
        <v>0.125</v>
      </c>
      <c r="BD7" s="52">
        <v>4</v>
      </c>
      <c r="BE7" s="64" t="s">
        <v>111</v>
      </c>
      <c r="BF7" s="64" t="s">
        <v>112</v>
      </c>
      <c r="BG7" s="1"/>
      <c r="BH7" s="65">
        <f t="shared" ref="BH7:BH25" si="9">BG7/BG$25</f>
        <v>0</v>
      </c>
      <c r="BI7" s="65">
        <f>SUM(BH$5:BH7)</f>
        <v>0.10476190476190476</v>
      </c>
      <c r="BJ7" s="52">
        <v>4</v>
      </c>
      <c r="BK7" s="64" t="s">
        <v>111</v>
      </c>
      <c r="BL7" s="64" t="s">
        <v>112</v>
      </c>
      <c r="BM7" s="1"/>
      <c r="BN7" s="65">
        <f t="shared" ref="BN7:BN25" si="10">BM7/BM$25</f>
        <v>0</v>
      </c>
      <c r="BO7" s="65">
        <f>SUM(BN$5:BN7)</f>
        <v>0.12871287128712872</v>
      </c>
      <c r="BP7" s="52">
        <v>4</v>
      </c>
      <c r="BQ7" s="64" t="s">
        <v>111</v>
      </c>
      <c r="BR7" s="64" t="s">
        <v>112</v>
      </c>
      <c r="BS7" s="1"/>
      <c r="BT7" s="65">
        <f t="shared" ref="BT7:BT25" si="11">BS7/BS$25</f>
        <v>0</v>
      </c>
      <c r="BU7" s="65">
        <f>SUM(BT$5:BT7)</f>
        <v>3.9603960396039604E-2</v>
      </c>
    </row>
    <row r="8" spans="1:73" x14ac:dyDescent="0.25">
      <c r="A8" s="52">
        <v>5.7</v>
      </c>
      <c r="B8" s="52"/>
      <c r="C8" s="64" t="s">
        <v>113</v>
      </c>
      <c r="D8" s="64" t="s">
        <v>114</v>
      </c>
      <c r="E8" s="38">
        <v>2</v>
      </c>
      <c r="F8" s="65">
        <f t="shared" si="1"/>
        <v>1.8181818181818181E-2</v>
      </c>
      <c r="G8" s="65">
        <f>SUM(F$5:F8)</f>
        <v>0.1</v>
      </c>
      <c r="H8" s="52">
        <v>5.7</v>
      </c>
      <c r="I8" s="64" t="s">
        <v>113</v>
      </c>
      <c r="J8" s="64" t="s">
        <v>114</v>
      </c>
      <c r="K8" s="38">
        <v>4</v>
      </c>
      <c r="L8" s="65">
        <f t="shared" si="0"/>
        <v>3.6036036036036036E-2</v>
      </c>
      <c r="M8" s="65">
        <f>SUM(L$5:L8)</f>
        <v>0.15315315315315314</v>
      </c>
      <c r="N8" s="52">
        <v>5.7</v>
      </c>
      <c r="O8" s="64" t="s">
        <v>113</v>
      </c>
      <c r="P8" s="64" t="s">
        <v>114</v>
      </c>
      <c r="Q8" s="42"/>
      <c r="R8" s="65">
        <f t="shared" si="2"/>
        <v>0</v>
      </c>
      <c r="S8" s="65">
        <f>SUM(R$5:R8)</f>
        <v>0.13861386138613863</v>
      </c>
      <c r="T8" s="52">
        <v>5.7</v>
      </c>
      <c r="U8" s="64" t="s">
        <v>113</v>
      </c>
      <c r="V8" s="64" t="s">
        <v>114</v>
      </c>
      <c r="W8" s="38"/>
      <c r="X8" s="65">
        <f t="shared" si="3"/>
        <v>0</v>
      </c>
      <c r="Y8" s="65">
        <f>SUM(X$5:X8)</f>
        <v>0.13592233009708737</v>
      </c>
      <c r="Z8" s="52">
        <v>5.7</v>
      </c>
      <c r="AA8" s="64" t="s">
        <v>113</v>
      </c>
      <c r="AB8" s="64" t="s">
        <v>114</v>
      </c>
      <c r="AC8" s="38"/>
      <c r="AD8" s="65">
        <f t="shared" si="4"/>
        <v>0</v>
      </c>
      <c r="AE8" s="65">
        <f>SUM(AD$5:AD8)</f>
        <v>8.6538461538461536E-2</v>
      </c>
      <c r="AF8" s="52">
        <v>5.7</v>
      </c>
      <c r="AG8" s="64" t="s">
        <v>113</v>
      </c>
      <c r="AH8" s="64" t="s">
        <v>114</v>
      </c>
      <c r="AI8" s="38">
        <v>1</v>
      </c>
      <c r="AJ8" s="65">
        <f t="shared" si="5"/>
        <v>9.8039215686274508E-3</v>
      </c>
      <c r="AK8" s="65">
        <f>SUM(AJ$5:AJ8)</f>
        <v>5.8823529411764705E-2</v>
      </c>
      <c r="AL8" s="52">
        <v>5.7</v>
      </c>
      <c r="AM8" s="71" t="s">
        <v>113</v>
      </c>
      <c r="AN8" s="71" t="s">
        <v>114</v>
      </c>
      <c r="AO8" s="38"/>
      <c r="AP8" s="72">
        <f t="shared" si="6"/>
        <v>0</v>
      </c>
      <c r="AQ8" s="72">
        <f>SUM(AP$5:AP8)</f>
        <v>0.12745098039215685</v>
      </c>
      <c r="AR8" s="52">
        <v>5.7</v>
      </c>
      <c r="AS8" s="71" t="s">
        <v>113</v>
      </c>
      <c r="AT8" s="71" t="s">
        <v>114</v>
      </c>
      <c r="AU8" s="38"/>
      <c r="AV8" s="72">
        <f t="shared" si="7"/>
        <v>0</v>
      </c>
      <c r="AW8" s="72">
        <f>SUM(AV$5:AV8)</f>
        <v>0.11881188118811881</v>
      </c>
      <c r="AX8" s="52">
        <v>5.7</v>
      </c>
      <c r="AY8" s="64" t="s">
        <v>113</v>
      </c>
      <c r="AZ8" s="64" t="s">
        <v>114</v>
      </c>
      <c r="BA8" s="42">
        <v>1</v>
      </c>
      <c r="BB8" s="65">
        <f t="shared" si="8"/>
        <v>9.6153846153846159E-3</v>
      </c>
      <c r="BC8" s="65">
        <f>SUM(BB$5:BB8)</f>
        <v>0.13461538461538461</v>
      </c>
      <c r="BD8" s="52">
        <v>5.7</v>
      </c>
      <c r="BE8" s="64" t="s">
        <v>113</v>
      </c>
      <c r="BF8" s="64" t="s">
        <v>114</v>
      </c>
      <c r="BG8" s="1"/>
      <c r="BH8" s="65">
        <f t="shared" si="9"/>
        <v>0</v>
      </c>
      <c r="BI8" s="65">
        <f>SUM(BH$5:BH8)</f>
        <v>0.10476190476190476</v>
      </c>
      <c r="BJ8" s="52">
        <v>5.7</v>
      </c>
      <c r="BK8" s="64" t="s">
        <v>113</v>
      </c>
      <c r="BL8" s="64" t="s">
        <v>114</v>
      </c>
      <c r="BM8" s="1"/>
      <c r="BN8" s="65">
        <f t="shared" si="10"/>
        <v>0</v>
      </c>
      <c r="BO8" s="65">
        <f>SUM(BN$5:BN8)</f>
        <v>0.12871287128712872</v>
      </c>
      <c r="BP8" s="52">
        <v>5.7</v>
      </c>
      <c r="BQ8" s="64" t="s">
        <v>113</v>
      </c>
      <c r="BR8" s="64" t="s">
        <v>114</v>
      </c>
      <c r="BS8" s="1"/>
      <c r="BT8" s="65">
        <f t="shared" si="11"/>
        <v>0</v>
      </c>
      <c r="BU8" s="65">
        <f>SUM(BT$5:BT8)</f>
        <v>3.9603960396039604E-2</v>
      </c>
    </row>
    <row r="9" spans="1:73" x14ac:dyDescent="0.25">
      <c r="A9" s="52">
        <v>8</v>
      </c>
      <c r="B9" s="52"/>
      <c r="C9" s="64" t="s">
        <v>113</v>
      </c>
      <c r="D9" s="64" t="s">
        <v>115</v>
      </c>
      <c r="E9" s="38">
        <v>1</v>
      </c>
      <c r="F9" s="65">
        <f t="shared" si="1"/>
        <v>9.0909090909090905E-3</v>
      </c>
      <c r="G9" s="65">
        <f>SUM(F$5:F9)</f>
        <v>0.1090909090909091</v>
      </c>
      <c r="H9" s="52">
        <v>8</v>
      </c>
      <c r="I9" s="64" t="s">
        <v>113</v>
      </c>
      <c r="J9" s="64" t="s">
        <v>115</v>
      </c>
      <c r="K9" s="38">
        <v>3</v>
      </c>
      <c r="L9" s="65">
        <f t="shared" si="0"/>
        <v>2.7027027027027029E-2</v>
      </c>
      <c r="M9" s="65">
        <f>SUM(L$5:L9)</f>
        <v>0.18018018018018017</v>
      </c>
      <c r="N9" s="52">
        <v>8</v>
      </c>
      <c r="O9" s="64" t="s">
        <v>113</v>
      </c>
      <c r="P9" s="64" t="s">
        <v>115</v>
      </c>
      <c r="Q9" s="42">
        <v>3</v>
      </c>
      <c r="R9" s="65">
        <f t="shared" si="2"/>
        <v>2.9702970297029702E-2</v>
      </c>
      <c r="S9" s="65">
        <f>SUM(R$5:R9)</f>
        <v>0.16831683168316833</v>
      </c>
      <c r="T9" s="52">
        <v>8</v>
      </c>
      <c r="U9" s="64" t="s">
        <v>113</v>
      </c>
      <c r="V9" s="64" t="s">
        <v>115</v>
      </c>
      <c r="W9" s="38">
        <v>1</v>
      </c>
      <c r="X9" s="65">
        <f t="shared" si="3"/>
        <v>9.7087378640776691E-3</v>
      </c>
      <c r="Y9" s="65">
        <f>SUM(X$5:X9)</f>
        <v>0.14563106796116504</v>
      </c>
      <c r="Z9" s="52">
        <v>8</v>
      </c>
      <c r="AA9" s="64" t="s">
        <v>113</v>
      </c>
      <c r="AB9" s="64" t="s">
        <v>115</v>
      </c>
      <c r="AC9" s="38">
        <v>1</v>
      </c>
      <c r="AD9" s="65">
        <f t="shared" si="4"/>
        <v>9.6153846153846159E-3</v>
      </c>
      <c r="AE9" s="65">
        <f>SUM(AD$5:AD9)</f>
        <v>9.6153846153846145E-2</v>
      </c>
      <c r="AF9" s="52">
        <v>8</v>
      </c>
      <c r="AG9" s="64" t="s">
        <v>113</v>
      </c>
      <c r="AH9" s="64" t="s">
        <v>115</v>
      </c>
      <c r="AI9" s="38"/>
      <c r="AJ9" s="65">
        <f t="shared" si="5"/>
        <v>0</v>
      </c>
      <c r="AK9" s="65">
        <f>SUM(AJ$5:AJ9)</f>
        <v>5.8823529411764705E-2</v>
      </c>
      <c r="AL9" s="52">
        <v>8</v>
      </c>
      <c r="AM9" s="71" t="s">
        <v>113</v>
      </c>
      <c r="AN9" s="71" t="s">
        <v>115</v>
      </c>
      <c r="AO9" s="38"/>
      <c r="AP9" s="72">
        <f t="shared" si="6"/>
        <v>0</v>
      </c>
      <c r="AQ9" s="72">
        <f>SUM(AP$5:AP9)</f>
        <v>0.12745098039215685</v>
      </c>
      <c r="AR9" s="52">
        <v>8</v>
      </c>
      <c r="AS9" s="71" t="s">
        <v>113</v>
      </c>
      <c r="AT9" s="71" t="s">
        <v>115</v>
      </c>
      <c r="AU9" s="38">
        <v>1</v>
      </c>
      <c r="AV9" s="72">
        <f t="shared" si="7"/>
        <v>9.9009900990099011E-3</v>
      </c>
      <c r="AW9" s="72">
        <f>SUM(AV$5:AV9)</f>
        <v>0.12871287128712872</v>
      </c>
      <c r="AX9" s="52">
        <v>8</v>
      </c>
      <c r="AY9" s="64" t="s">
        <v>113</v>
      </c>
      <c r="AZ9" s="64" t="s">
        <v>115</v>
      </c>
      <c r="BA9" s="42">
        <v>1</v>
      </c>
      <c r="BB9" s="65">
        <f t="shared" si="8"/>
        <v>9.6153846153846159E-3</v>
      </c>
      <c r="BC9" s="65">
        <f>SUM(BB$5:BB9)</f>
        <v>0.14423076923076922</v>
      </c>
      <c r="BD9" s="52">
        <v>8</v>
      </c>
      <c r="BE9" s="64" t="s">
        <v>113</v>
      </c>
      <c r="BF9" s="64" t="s">
        <v>115</v>
      </c>
      <c r="BG9" s="1">
        <v>3</v>
      </c>
      <c r="BH9" s="65">
        <f t="shared" si="9"/>
        <v>2.8571428571428571E-2</v>
      </c>
      <c r="BI9" s="65">
        <f>SUM(BH$5:BH9)</f>
        <v>0.13333333333333333</v>
      </c>
      <c r="BJ9" s="52">
        <v>8</v>
      </c>
      <c r="BK9" s="64" t="s">
        <v>113</v>
      </c>
      <c r="BL9" s="64" t="s">
        <v>115</v>
      </c>
      <c r="BM9" s="1">
        <v>1</v>
      </c>
      <c r="BN9" s="65">
        <f t="shared" si="10"/>
        <v>9.9009900990099011E-3</v>
      </c>
      <c r="BO9" s="65">
        <f>SUM(BN$5:BN9)</f>
        <v>0.13861386138613863</v>
      </c>
      <c r="BP9" s="52">
        <v>8</v>
      </c>
      <c r="BQ9" s="64" t="s">
        <v>113</v>
      </c>
      <c r="BR9" s="64" t="s">
        <v>115</v>
      </c>
      <c r="BS9" s="1"/>
      <c r="BT9" s="65">
        <f t="shared" si="11"/>
        <v>0</v>
      </c>
      <c r="BU9" s="65">
        <f>SUM(BT$5:BT9)</f>
        <v>3.9603960396039604E-2</v>
      </c>
    </row>
    <row r="10" spans="1:73" x14ac:dyDescent="0.25">
      <c r="A10" s="53">
        <v>11.3</v>
      </c>
      <c r="B10" s="52"/>
      <c r="C10" s="64" t="s">
        <v>116</v>
      </c>
      <c r="D10" s="64" t="s">
        <v>117</v>
      </c>
      <c r="E10" s="38">
        <v>0</v>
      </c>
      <c r="F10" s="65">
        <f t="shared" si="1"/>
        <v>0</v>
      </c>
      <c r="G10" s="65">
        <f>SUM(F$5:F10)</f>
        <v>0.1090909090909091</v>
      </c>
      <c r="H10" s="53">
        <v>11.3</v>
      </c>
      <c r="I10" s="64" t="s">
        <v>116</v>
      </c>
      <c r="J10" s="64" t="s">
        <v>117</v>
      </c>
      <c r="K10" s="38"/>
      <c r="L10" s="65">
        <f t="shared" si="0"/>
        <v>0</v>
      </c>
      <c r="M10" s="65">
        <f>SUM(L$5:L10)</f>
        <v>0.18018018018018017</v>
      </c>
      <c r="N10" s="53">
        <v>11.3</v>
      </c>
      <c r="O10" s="64" t="s">
        <v>116</v>
      </c>
      <c r="P10" s="64" t="s">
        <v>117</v>
      </c>
      <c r="Q10" s="42">
        <v>1</v>
      </c>
      <c r="R10" s="65">
        <f t="shared" si="2"/>
        <v>9.9009900990099011E-3</v>
      </c>
      <c r="S10" s="65">
        <f>SUM(R$5:R10)</f>
        <v>0.17821782178217824</v>
      </c>
      <c r="T10" s="53">
        <v>11.3</v>
      </c>
      <c r="U10" s="64" t="s">
        <v>116</v>
      </c>
      <c r="V10" s="64" t="s">
        <v>117</v>
      </c>
      <c r="W10" s="43">
        <v>2</v>
      </c>
      <c r="X10" s="65">
        <f t="shared" si="3"/>
        <v>1.9417475728155338E-2</v>
      </c>
      <c r="Y10" s="65">
        <f>SUM(X$5:X10)</f>
        <v>0.16504854368932037</v>
      </c>
      <c r="Z10" s="53">
        <v>11.3</v>
      </c>
      <c r="AA10" s="64" t="s">
        <v>116</v>
      </c>
      <c r="AB10" s="64" t="s">
        <v>117</v>
      </c>
      <c r="AC10" s="43"/>
      <c r="AD10" s="65">
        <f t="shared" si="4"/>
        <v>0</v>
      </c>
      <c r="AE10" s="65">
        <f>SUM(AD$5:AD10)</f>
        <v>9.6153846153846145E-2</v>
      </c>
      <c r="AF10" s="53">
        <v>11.3</v>
      </c>
      <c r="AG10" s="64" t="s">
        <v>116</v>
      </c>
      <c r="AH10" s="64" t="s">
        <v>117</v>
      </c>
      <c r="AI10" s="43"/>
      <c r="AJ10" s="65">
        <f t="shared" si="5"/>
        <v>0</v>
      </c>
      <c r="AK10" s="65">
        <f>SUM(AJ$5:AJ10)</f>
        <v>5.8823529411764705E-2</v>
      </c>
      <c r="AL10" s="53">
        <v>11.3</v>
      </c>
      <c r="AM10" s="71" t="s">
        <v>116</v>
      </c>
      <c r="AN10" s="71" t="s">
        <v>117</v>
      </c>
      <c r="AO10" s="43"/>
      <c r="AP10" s="72">
        <f t="shared" si="6"/>
        <v>0</v>
      </c>
      <c r="AQ10" s="72">
        <f>SUM(AP$5:AP10)</f>
        <v>0.12745098039215685</v>
      </c>
      <c r="AR10" s="53">
        <v>11.3</v>
      </c>
      <c r="AS10" s="71" t="s">
        <v>116</v>
      </c>
      <c r="AT10" s="71" t="s">
        <v>117</v>
      </c>
      <c r="AU10" s="43">
        <v>1</v>
      </c>
      <c r="AV10" s="72">
        <f t="shared" si="7"/>
        <v>9.9009900990099011E-3</v>
      </c>
      <c r="AW10" s="72">
        <f>SUM(AV$5:AV10)</f>
        <v>0.13861386138613863</v>
      </c>
      <c r="AX10" s="53">
        <v>11.3</v>
      </c>
      <c r="AY10" s="64" t="s">
        <v>116</v>
      </c>
      <c r="AZ10" s="64" t="s">
        <v>117</v>
      </c>
      <c r="BA10" s="42">
        <v>1</v>
      </c>
      <c r="BB10" s="65">
        <f t="shared" si="8"/>
        <v>9.6153846153846159E-3</v>
      </c>
      <c r="BC10" s="65">
        <f>SUM(BB$5:BB10)</f>
        <v>0.15384615384615383</v>
      </c>
      <c r="BD10" s="53">
        <v>11.3</v>
      </c>
      <c r="BE10" s="64" t="s">
        <v>116</v>
      </c>
      <c r="BF10" s="64" t="s">
        <v>117</v>
      </c>
      <c r="BG10" s="1">
        <v>3</v>
      </c>
      <c r="BH10" s="65">
        <f t="shared" si="9"/>
        <v>2.8571428571428571E-2</v>
      </c>
      <c r="BI10" s="65">
        <f>SUM(BH$5:BH10)</f>
        <v>0.16190476190476191</v>
      </c>
      <c r="BJ10" s="53">
        <v>11.3</v>
      </c>
      <c r="BK10" s="64" t="s">
        <v>116</v>
      </c>
      <c r="BL10" s="64" t="s">
        <v>117</v>
      </c>
      <c r="BM10" s="1">
        <v>1</v>
      </c>
      <c r="BN10" s="65">
        <f t="shared" si="10"/>
        <v>9.9009900990099011E-3</v>
      </c>
      <c r="BO10" s="65">
        <f>SUM(BN$5:BN10)</f>
        <v>0.14851485148514854</v>
      </c>
      <c r="BP10" s="53">
        <v>11.3</v>
      </c>
      <c r="BQ10" s="64" t="s">
        <v>116</v>
      </c>
      <c r="BR10" s="64" t="s">
        <v>117</v>
      </c>
      <c r="BS10" s="1">
        <v>1</v>
      </c>
      <c r="BT10" s="65">
        <f t="shared" si="11"/>
        <v>9.9009900990099011E-3</v>
      </c>
      <c r="BU10" s="65">
        <f>SUM(BT$5:BT10)</f>
        <v>4.9504950495049507E-2</v>
      </c>
    </row>
    <row r="11" spans="1:73" x14ac:dyDescent="0.25">
      <c r="A11" s="53">
        <v>16</v>
      </c>
      <c r="B11" s="52"/>
      <c r="C11" s="64" t="s">
        <v>116</v>
      </c>
      <c r="D11" s="64" t="s">
        <v>118</v>
      </c>
      <c r="E11" s="38">
        <v>2</v>
      </c>
      <c r="F11" s="65">
        <f t="shared" si="1"/>
        <v>1.8181818181818181E-2</v>
      </c>
      <c r="G11" s="65">
        <f>SUM(F$5:F11)</f>
        <v>0.12727272727272729</v>
      </c>
      <c r="H11" s="53">
        <v>16</v>
      </c>
      <c r="I11" s="64" t="s">
        <v>116</v>
      </c>
      <c r="J11" s="64" t="s">
        <v>118</v>
      </c>
      <c r="K11" s="38">
        <v>5</v>
      </c>
      <c r="L11" s="65">
        <f t="shared" si="0"/>
        <v>4.5045045045045043E-2</v>
      </c>
      <c r="M11" s="65">
        <f>SUM(L$5:L11)</f>
        <v>0.2252252252252252</v>
      </c>
      <c r="N11" s="53">
        <v>16</v>
      </c>
      <c r="O11" s="64" t="s">
        <v>116</v>
      </c>
      <c r="P11" s="64" t="s">
        <v>118</v>
      </c>
      <c r="Q11" s="42">
        <v>2</v>
      </c>
      <c r="R11" s="65">
        <f t="shared" si="2"/>
        <v>1.9801980198019802E-2</v>
      </c>
      <c r="S11" s="65">
        <f>SUM(R$5:R11)</f>
        <v>0.19801980198019803</v>
      </c>
      <c r="T11" s="53">
        <v>16</v>
      </c>
      <c r="U11" s="64" t="s">
        <v>116</v>
      </c>
      <c r="V11" s="64" t="s">
        <v>118</v>
      </c>
      <c r="W11" s="43">
        <v>2</v>
      </c>
      <c r="X11" s="65">
        <f t="shared" si="3"/>
        <v>1.9417475728155338E-2</v>
      </c>
      <c r="Y11" s="65">
        <f>SUM(X$5:X11)</f>
        <v>0.1844660194174757</v>
      </c>
      <c r="Z11" s="53">
        <v>16</v>
      </c>
      <c r="AA11" s="64" t="s">
        <v>116</v>
      </c>
      <c r="AB11" s="64" t="s">
        <v>118</v>
      </c>
      <c r="AC11" s="43">
        <v>2</v>
      </c>
      <c r="AD11" s="65">
        <f t="shared" si="4"/>
        <v>1.9230769230769232E-2</v>
      </c>
      <c r="AE11" s="65">
        <f>SUM(AD$5:AD11)</f>
        <v>0.11538461538461538</v>
      </c>
      <c r="AF11" s="53">
        <v>16</v>
      </c>
      <c r="AG11" s="64" t="s">
        <v>116</v>
      </c>
      <c r="AH11" s="64" t="s">
        <v>118</v>
      </c>
      <c r="AI11" s="43"/>
      <c r="AJ11" s="65">
        <f t="shared" si="5"/>
        <v>0</v>
      </c>
      <c r="AK11" s="65">
        <f>SUM(AJ$5:AJ11)</f>
        <v>5.8823529411764705E-2</v>
      </c>
      <c r="AL11" s="53">
        <v>16</v>
      </c>
      <c r="AM11" s="71" t="s">
        <v>116</v>
      </c>
      <c r="AN11" s="71" t="s">
        <v>118</v>
      </c>
      <c r="AO11" s="43">
        <v>1</v>
      </c>
      <c r="AP11" s="72">
        <f t="shared" si="6"/>
        <v>9.8039215686274508E-3</v>
      </c>
      <c r="AQ11" s="72">
        <f>SUM(AP$5:AP11)</f>
        <v>0.1372549019607843</v>
      </c>
      <c r="AR11" s="53">
        <v>16</v>
      </c>
      <c r="AS11" s="71" t="s">
        <v>116</v>
      </c>
      <c r="AT11" s="71" t="s">
        <v>118</v>
      </c>
      <c r="AU11" s="43">
        <v>2</v>
      </c>
      <c r="AV11" s="72">
        <f t="shared" si="7"/>
        <v>1.9801980198019802E-2</v>
      </c>
      <c r="AW11" s="72">
        <f>SUM(AV$5:AV11)</f>
        <v>0.15841584158415842</v>
      </c>
      <c r="AX11" s="53">
        <v>16</v>
      </c>
      <c r="AY11" s="64" t="s">
        <v>116</v>
      </c>
      <c r="AZ11" s="64" t="s">
        <v>118</v>
      </c>
      <c r="BA11" s="42">
        <v>6</v>
      </c>
      <c r="BB11" s="65">
        <f t="shared" si="8"/>
        <v>5.7692307692307696E-2</v>
      </c>
      <c r="BC11" s="65">
        <f>SUM(BB$5:BB11)</f>
        <v>0.21153846153846151</v>
      </c>
      <c r="BD11" s="53">
        <v>16</v>
      </c>
      <c r="BE11" s="64" t="s">
        <v>116</v>
      </c>
      <c r="BF11" s="64" t="s">
        <v>118</v>
      </c>
      <c r="BG11" s="1">
        <v>3</v>
      </c>
      <c r="BH11" s="65">
        <f t="shared" si="9"/>
        <v>2.8571428571428571E-2</v>
      </c>
      <c r="BI11" s="65">
        <f>SUM(BH$5:BH11)</f>
        <v>0.19047619047619049</v>
      </c>
      <c r="BJ11" s="53">
        <v>16</v>
      </c>
      <c r="BK11" s="64" t="s">
        <v>116</v>
      </c>
      <c r="BL11" s="64" t="s">
        <v>118</v>
      </c>
      <c r="BM11" s="1">
        <v>4</v>
      </c>
      <c r="BN11" s="65">
        <f t="shared" si="10"/>
        <v>3.9603960396039604E-2</v>
      </c>
      <c r="BO11" s="65">
        <f>SUM(BN$5:BN11)</f>
        <v>0.18811881188118815</v>
      </c>
      <c r="BP11" s="53">
        <v>16</v>
      </c>
      <c r="BQ11" s="64" t="s">
        <v>116</v>
      </c>
      <c r="BR11" s="64" t="s">
        <v>118</v>
      </c>
      <c r="BS11" s="1"/>
      <c r="BT11" s="65">
        <f t="shared" si="11"/>
        <v>0</v>
      </c>
      <c r="BU11" s="65">
        <f>SUM(BT$5:BT11)</f>
        <v>4.9504950495049507E-2</v>
      </c>
    </row>
    <row r="12" spans="1:73" x14ac:dyDescent="0.25">
      <c r="A12" s="53">
        <v>22.6</v>
      </c>
      <c r="B12" s="52"/>
      <c r="C12" s="64" t="s">
        <v>119</v>
      </c>
      <c r="D12" s="64" t="s">
        <v>120</v>
      </c>
      <c r="E12" s="38">
        <v>1</v>
      </c>
      <c r="F12" s="65">
        <f t="shared" si="1"/>
        <v>9.0909090909090905E-3</v>
      </c>
      <c r="G12" s="65">
        <f>SUM(F$5:F12)</f>
        <v>0.13636363636363638</v>
      </c>
      <c r="H12" s="53">
        <v>22.6</v>
      </c>
      <c r="I12" s="64" t="s">
        <v>119</v>
      </c>
      <c r="J12" s="64" t="s">
        <v>120</v>
      </c>
      <c r="K12" s="38">
        <v>4</v>
      </c>
      <c r="L12" s="65">
        <f t="shared" si="0"/>
        <v>3.6036036036036036E-2</v>
      </c>
      <c r="M12" s="65">
        <f>SUM(L$5:L12)</f>
        <v>0.26126126126126126</v>
      </c>
      <c r="N12" s="53">
        <v>22.6</v>
      </c>
      <c r="O12" s="64" t="s">
        <v>119</v>
      </c>
      <c r="P12" s="64" t="s">
        <v>120</v>
      </c>
      <c r="Q12" s="42">
        <v>2</v>
      </c>
      <c r="R12" s="65">
        <f t="shared" si="2"/>
        <v>1.9801980198019802E-2</v>
      </c>
      <c r="S12" s="65">
        <f>SUM(R$5:R12)</f>
        <v>0.21782178217821782</v>
      </c>
      <c r="T12" s="53">
        <v>22.6</v>
      </c>
      <c r="U12" s="64" t="s">
        <v>119</v>
      </c>
      <c r="V12" s="64" t="s">
        <v>120</v>
      </c>
      <c r="W12" s="43">
        <v>5</v>
      </c>
      <c r="X12" s="65">
        <f t="shared" si="3"/>
        <v>4.8543689320388349E-2</v>
      </c>
      <c r="Y12" s="65">
        <f>SUM(X$5:X12)</f>
        <v>0.23300970873786406</v>
      </c>
      <c r="Z12" s="53">
        <v>22.6</v>
      </c>
      <c r="AA12" s="64" t="s">
        <v>119</v>
      </c>
      <c r="AB12" s="64" t="s">
        <v>120</v>
      </c>
      <c r="AC12" s="43">
        <v>1</v>
      </c>
      <c r="AD12" s="65">
        <f t="shared" si="4"/>
        <v>9.6153846153846159E-3</v>
      </c>
      <c r="AE12" s="65">
        <f>SUM(AD$5:AD12)</f>
        <v>0.125</v>
      </c>
      <c r="AF12" s="53">
        <v>22.6</v>
      </c>
      <c r="AG12" s="64" t="s">
        <v>119</v>
      </c>
      <c r="AH12" s="64" t="s">
        <v>120</v>
      </c>
      <c r="AI12" s="43">
        <v>1</v>
      </c>
      <c r="AJ12" s="65">
        <f t="shared" si="5"/>
        <v>9.8039215686274508E-3</v>
      </c>
      <c r="AK12" s="65">
        <f>SUM(AJ$5:AJ12)</f>
        <v>6.8627450980392163E-2</v>
      </c>
      <c r="AL12" s="53">
        <v>22.6</v>
      </c>
      <c r="AM12" s="71" t="s">
        <v>119</v>
      </c>
      <c r="AN12" s="71" t="s">
        <v>120</v>
      </c>
      <c r="AO12" s="43">
        <v>2</v>
      </c>
      <c r="AP12" s="72">
        <f t="shared" si="6"/>
        <v>1.9607843137254902E-2</v>
      </c>
      <c r="AQ12" s="72">
        <f>SUM(AP$5:AP12)</f>
        <v>0.15686274509803921</v>
      </c>
      <c r="AR12" s="53">
        <v>22.6</v>
      </c>
      <c r="AS12" s="71" t="s">
        <v>119</v>
      </c>
      <c r="AT12" s="71" t="s">
        <v>120</v>
      </c>
      <c r="AU12" s="43">
        <v>5</v>
      </c>
      <c r="AV12" s="72">
        <f t="shared" si="7"/>
        <v>4.9504950495049507E-2</v>
      </c>
      <c r="AW12" s="72">
        <f>SUM(AV$5:AV12)</f>
        <v>0.20792079207920794</v>
      </c>
      <c r="AX12" s="53">
        <v>22.6</v>
      </c>
      <c r="AY12" s="64" t="s">
        <v>119</v>
      </c>
      <c r="AZ12" s="64" t="s">
        <v>120</v>
      </c>
      <c r="BA12" s="42">
        <v>3</v>
      </c>
      <c r="BB12" s="65">
        <f t="shared" si="8"/>
        <v>2.8846153846153848E-2</v>
      </c>
      <c r="BC12" s="65">
        <f>SUM(BB$5:BB12)</f>
        <v>0.24038461538461536</v>
      </c>
      <c r="BD12" s="53">
        <v>22.6</v>
      </c>
      <c r="BE12" s="64" t="s">
        <v>119</v>
      </c>
      <c r="BF12" s="64" t="s">
        <v>120</v>
      </c>
      <c r="BG12" s="1">
        <v>1</v>
      </c>
      <c r="BH12" s="65">
        <f t="shared" si="9"/>
        <v>9.5238095238095247E-3</v>
      </c>
      <c r="BI12" s="65">
        <f>SUM(BH$5:BH12)</f>
        <v>0.2</v>
      </c>
      <c r="BJ12" s="53">
        <v>22.6</v>
      </c>
      <c r="BK12" s="64" t="s">
        <v>119</v>
      </c>
      <c r="BL12" s="64" t="s">
        <v>120</v>
      </c>
      <c r="BM12" s="1">
        <v>5</v>
      </c>
      <c r="BN12" s="65">
        <f t="shared" si="10"/>
        <v>4.9504950495049507E-2</v>
      </c>
      <c r="BO12" s="65">
        <f>SUM(BN$5:BN12)</f>
        <v>0.23762376237623767</v>
      </c>
      <c r="BP12" s="53">
        <v>22.6</v>
      </c>
      <c r="BQ12" s="64" t="s">
        <v>119</v>
      </c>
      <c r="BR12" s="64" t="s">
        <v>120</v>
      </c>
      <c r="BS12" s="1">
        <v>4</v>
      </c>
      <c r="BT12" s="65">
        <f t="shared" si="11"/>
        <v>3.9603960396039604E-2</v>
      </c>
      <c r="BU12" s="65">
        <f>SUM(BT$5:BT12)</f>
        <v>8.9108910891089105E-2</v>
      </c>
    </row>
    <row r="13" spans="1:73" x14ac:dyDescent="0.25">
      <c r="A13" s="53">
        <v>32</v>
      </c>
      <c r="B13" s="52"/>
      <c r="C13" s="64" t="s">
        <v>119</v>
      </c>
      <c r="D13" s="64" t="s">
        <v>121</v>
      </c>
      <c r="E13" s="38">
        <v>4</v>
      </c>
      <c r="F13" s="65">
        <f t="shared" si="1"/>
        <v>3.6363636363636362E-2</v>
      </c>
      <c r="G13" s="65">
        <f>SUM(F$5:F13)</f>
        <v>0.17272727272727273</v>
      </c>
      <c r="H13" s="53">
        <v>32</v>
      </c>
      <c r="I13" s="64" t="s">
        <v>119</v>
      </c>
      <c r="J13" s="64" t="s">
        <v>121</v>
      </c>
      <c r="K13" s="38"/>
      <c r="L13" s="65">
        <f t="shared" si="0"/>
        <v>0</v>
      </c>
      <c r="M13" s="65">
        <f>SUM(L$5:L13)</f>
        <v>0.26126126126126126</v>
      </c>
      <c r="N13" s="53">
        <v>32</v>
      </c>
      <c r="O13" s="64" t="s">
        <v>119</v>
      </c>
      <c r="P13" s="64" t="s">
        <v>121</v>
      </c>
      <c r="Q13" s="42">
        <v>4</v>
      </c>
      <c r="R13" s="65">
        <f t="shared" si="2"/>
        <v>3.9603960396039604E-2</v>
      </c>
      <c r="S13" s="65">
        <f>SUM(R$5:R13)</f>
        <v>0.25742574257425743</v>
      </c>
      <c r="T13" s="53">
        <v>32</v>
      </c>
      <c r="U13" s="64" t="s">
        <v>119</v>
      </c>
      <c r="V13" s="64" t="s">
        <v>121</v>
      </c>
      <c r="W13" s="43">
        <v>6</v>
      </c>
      <c r="X13" s="65">
        <f t="shared" si="3"/>
        <v>5.8252427184466021E-2</v>
      </c>
      <c r="Y13" s="65">
        <f>SUM(X$5:X13)</f>
        <v>0.29126213592233008</v>
      </c>
      <c r="Z13" s="53">
        <v>32</v>
      </c>
      <c r="AA13" s="64" t="s">
        <v>119</v>
      </c>
      <c r="AB13" s="64" t="s">
        <v>121</v>
      </c>
      <c r="AC13" s="43">
        <v>6</v>
      </c>
      <c r="AD13" s="65">
        <f t="shared" si="4"/>
        <v>5.7692307692307696E-2</v>
      </c>
      <c r="AE13" s="65">
        <f>SUM(AD$5:AD13)</f>
        <v>0.18269230769230771</v>
      </c>
      <c r="AF13" s="53">
        <v>32</v>
      </c>
      <c r="AG13" s="64" t="s">
        <v>119</v>
      </c>
      <c r="AH13" s="64" t="s">
        <v>121</v>
      </c>
      <c r="AI13" s="43">
        <v>6</v>
      </c>
      <c r="AJ13" s="65">
        <f t="shared" si="5"/>
        <v>5.8823529411764705E-2</v>
      </c>
      <c r="AK13" s="65">
        <f>SUM(AJ$5:AJ13)</f>
        <v>0.12745098039215685</v>
      </c>
      <c r="AL13" s="53">
        <v>32</v>
      </c>
      <c r="AM13" s="71" t="s">
        <v>119</v>
      </c>
      <c r="AN13" s="71" t="s">
        <v>121</v>
      </c>
      <c r="AO13" s="43">
        <v>4</v>
      </c>
      <c r="AP13" s="72">
        <f t="shared" si="6"/>
        <v>3.9215686274509803E-2</v>
      </c>
      <c r="AQ13" s="72">
        <f>SUM(AP$5:AP13)</f>
        <v>0.19607843137254902</v>
      </c>
      <c r="AR13" s="53">
        <v>32</v>
      </c>
      <c r="AS13" s="71" t="s">
        <v>119</v>
      </c>
      <c r="AT13" s="71" t="s">
        <v>121</v>
      </c>
      <c r="AU13" s="43">
        <v>1</v>
      </c>
      <c r="AV13" s="72">
        <f t="shared" si="7"/>
        <v>9.9009900990099011E-3</v>
      </c>
      <c r="AW13" s="72">
        <f>SUM(AV$5:AV13)</f>
        <v>0.21782178217821785</v>
      </c>
      <c r="AX13" s="53">
        <v>32</v>
      </c>
      <c r="AY13" s="64" t="s">
        <v>119</v>
      </c>
      <c r="AZ13" s="64" t="s">
        <v>121</v>
      </c>
      <c r="BA13" s="42">
        <v>2</v>
      </c>
      <c r="BB13" s="65">
        <f t="shared" si="8"/>
        <v>1.9230769230769232E-2</v>
      </c>
      <c r="BC13" s="65">
        <f>SUM(BB$5:BB13)</f>
        <v>0.25961538461538458</v>
      </c>
      <c r="BD13" s="53">
        <v>32</v>
      </c>
      <c r="BE13" s="64" t="s">
        <v>119</v>
      </c>
      <c r="BF13" s="64" t="s">
        <v>121</v>
      </c>
      <c r="BG13" s="1">
        <v>4</v>
      </c>
      <c r="BH13" s="65">
        <f t="shared" si="9"/>
        <v>3.8095238095238099E-2</v>
      </c>
      <c r="BI13" s="65">
        <f>SUM(BH$5:BH13)</f>
        <v>0.23809523809523811</v>
      </c>
      <c r="BJ13" s="53">
        <v>32</v>
      </c>
      <c r="BK13" s="64" t="s">
        <v>119</v>
      </c>
      <c r="BL13" s="64" t="s">
        <v>121</v>
      </c>
      <c r="BM13" s="1">
        <v>6</v>
      </c>
      <c r="BN13" s="65">
        <f t="shared" si="10"/>
        <v>5.9405940594059403E-2</v>
      </c>
      <c r="BO13" s="65">
        <f>SUM(BN$5:BN13)</f>
        <v>0.29702970297029707</v>
      </c>
      <c r="BP13" s="53">
        <v>32</v>
      </c>
      <c r="BQ13" s="64" t="s">
        <v>119</v>
      </c>
      <c r="BR13" s="64" t="s">
        <v>121</v>
      </c>
      <c r="BS13" s="1">
        <v>2</v>
      </c>
      <c r="BT13" s="65">
        <f t="shared" si="11"/>
        <v>1.9801980198019802E-2</v>
      </c>
      <c r="BU13" s="65">
        <f>SUM(BT$5:BT13)</f>
        <v>0.10891089108910891</v>
      </c>
    </row>
    <row r="14" spans="1:73" x14ac:dyDescent="0.25">
      <c r="A14" s="53">
        <v>45</v>
      </c>
      <c r="B14" s="52"/>
      <c r="C14" s="64" t="s">
        <v>122</v>
      </c>
      <c r="D14" s="64" t="s">
        <v>123</v>
      </c>
      <c r="E14" s="38">
        <v>6</v>
      </c>
      <c r="F14" s="65">
        <f t="shared" si="1"/>
        <v>5.4545454545454543E-2</v>
      </c>
      <c r="G14" s="65">
        <f>SUM(F$5:F14)</f>
        <v>0.22727272727272727</v>
      </c>
      <c r="H14" s="53">
        <v>45</v>
      </c>
      <c r="I14" s="64" t="s">
        <v>122</v>
      </c>
      <c r="J14" s="64" t="s">
        <v>123</v>
      </c>
      <c r="K14" s="38">
        <v>5</v>
      </c>
      <c r="L14" s="65">
        <f t="shared" si="0"/>
        <v>4.5045045045045043E-2</v>
      </c>
      <c r="M14" s="65">
        <f>SUM(L$5:L14)</f>
        <v>0.30630630630630629</v>
      </c>
      <c r="N14" s="53">
        <v>45</v>
      </c>
      <c r="O14" s="64" t="s">
        <v>122</v>
      </c>
      <c r="P14" s="64" t="s">
        <v>123</v>
      </c>
      <c r="Q14" s="42">
        <v>8</v>
      </c>
      <c r="R14" s="65">
        <f t="shared" si="2"/>
        <v>7.9207920792079209E-2</v>
      </c>
      <c r="S14" s="65">
        <f>SUM(R$5:R14)</f>
        <v>0.33663366336633666</v>
      </c>
      <c r="T14" s="53">
        <v>45</v>
      </c>
      <c r="U14" s="64" t="s">
        <v>122</v>
      </c>
      <c r="V14" s="64" t="s">
        <v>123</v>
      </c>
      <c r="W14" s="43">
        <v>4</v>
      </c>
      <c r="X14" s="65">
        <f t="shared" si="3"/>
        <v>3.8834951456310676E-2</v>
      </c>
      <c r="Y14" s="65">
        <f>SUM(X$5:X14)</f>
        <v>0.33009708737864074</v>
      </c>
      <c r="Z14" s="53">
        <v>45</v>
      </c>
      <c r="AA14" s="64" t="s">
        <v>122</v>
      </c>
      <c r="AB14" s="64" t="s">
        <v>123</v>
      </c>
      <c r="AC14" s="43">
        <v>6</v>
      </c>
      <c r="AD14" s="65">
        <f t="shared" si="4"/>
        <v>5.7692307692307696E-2</v>
      </c>
      <c r="AE14" s="65">
        <f>SUM(AD$5:AD14)</f>
        <v>0.24038461538461542</v>
      </c>
      <c r="AF14" s="53">
        <v>45</v>
      </c>
      <c r="AG14" s="64" t="s">
        <v>122</v>
      </c>
      <c r="AH14" s="64" t="s">
        <v>123</v>
      </c>
      <c r="AI14" s="43">
        <v>7</v>
      </c>
      <c r="AJ14" s="65">
        <f t="shared" si="5"/>
        <v>6.8627450980392163E-2</v>
      </c>
      <c r="AK14" s="65">
        <f>SUM(AJ$5:AJ14)</f>
        <v>0.19607843137254902</v>
      </c>
      <c r="AL14" s="53">
        <v>45</v>
      </c>
      <c r="AM14" s="71" t="s">
        <v>122</v>
      </c>
      <c r="AN14" s="71" t="s">
        <v>123</v>
      </c>
      <c r="AO14" s="43">
        <v>9</v>
      </c>
      <c r="AP14" s="72">
        <f t="shared" si="6"/>
        <v>8.8235294117647065E-2</v>
      </c>
      <c r="AQ14" s="72">
        <f>SUM(AP$5:AP14)</f>
        <v>0.28431372549019607</v>
      </c>
      <c r="AR14" s="53">
        <v>45</v>
      </c>
      <c r="AS14" s="71" t="s">
        <v>122</v>
      </c>
      <c r="AT14" s="71" t="s">
        <v>123</v>
      </c>
      <c r="AU14" s="43">
        <v>7</v>
      </c>
      <c r="AV14" s="72">
        <f t="shared" si="7"/>
        <v>6.9306930693069313E-2</v>
      </c>
      <c r="AW14" s="72">
        <f>SUM(AV$5:AV14)</f>
        <v>0.28712871287128716</v>
      </c>
      <c r="AX14" s="53">
        <v>45</v>
      </c>
      <c r="AY14" s="64" t="s">
        <v>122</v>
      </c>
      <c r="AZ14" s="64" t="s">
        <v>123</v>
      </c>
      <c r="BA14" s="42">
        <v>8</v>
      </c>
      <c r="BB14" s="65">
        <f t="shared" si="8"/>
        <v>7.6923076923076927E-2</v>
      </c>
      <c r="BC14" s="65">
        <f>SUM(BB$5:BB14)</f>
        <v>0.33653846153846151</v>
      </c>
      <c r="BD14" s="53">
        <v>45</v>
      </c>
      <c r="BE14" s="64" t="s">
        <v>122</v>
      </c>
      <c r="BF14" s="64" t="s">
        <v>123</v>
      </c>
      <c r="BG14" s="1">
        <v>8</v>
      </c>
      <c r="BH14" s="65">
        <f t="shared" si="9"/>
        <v>7.6190476190476197E-2</v>
      </c>
      <c r="BI14" s="65">
        <f>SUM(BH$5:BH14)</f>
        <v>0.31428571428571428</v>
      </c>
      <c r="BJ14" s="53">
        <v>45</v>
      </c>
      <c r="BK14" s="64" t="s">
        <v>122</v>
      </c>
      <c r="BL14" s="64" t="s">
        <v>123</v>
      </c>
      <c r="BM14" s="1">
        <v>6</v>
      </c>
      <c r="BN14" s="65">
        <f t="shared" si="10"/>
        <v>5.9405940594059403E-2</v>
      </c>
      <c r="BO14" s="65">
        <f>SUM(BN$5:BN14)</f>
        <v>0.35643564356435647</v>
      </c>
      <c r="BP14" s="53">
        <v>45</v>
      </c>
      <c r="BQ14" s="64" t="s">
        <v>122</v>
      </c>
      <c r="BR14" s="64" t="s">
        <v>123</v>
      </c>
      <c r="BS14" s="1">
        <v>9</v>
      </c>
      <c r="BT14" s="65">
        <f t="shared" si="11"/>
        <v>8.9108910891089105E-2</v>
      </c>
      <c r="BU14" s="65">
        <f>SUM(BT$5:BT14)</f>
        <v>0.19801980198019803</v>
      </c>
    </row>
    <row r="15" spans="1:73" x14ac:dyDescent="0.25">
      <c r="A15" s="53">
        <v>64</v>
      </c>
      <c r="B15" s="52"/>
      <c r="C15" s="64" t="s">
        <v>122</v>
      </c>
      <c r="D15" s="64" t="s">
        <v>124</v>
      </c>
      <c r="E15" s="38">
        <v>7</v>
      </c>
      <c r="F15" s="65">
        <f t="shared" si="1"/>
        <v>6.363636363636363E-2</v>
      </c>
      <c r="G15" s="65">
        <f>SUM(F$5:F15)</f>
        <v>0.29090909090909089</v>
      </c>
      <c r="H15" s="53">
        <v>64</v>
      </c>
      <c r="I15" s="64" t="s">
        <v>122</v>
      </c>
      <c r="J15" s="64" t="s">
        <v>124</v>
      </c>
      <c r="K15" s="38">
        <v>4</v>
      </c>
      <c r="L15" s="65">
        <f t="shared" si="0"/>
        <v>3.6036036036036036E-2</v>
      </c>
      <c r="M15" s="65">
        <f>SUM(L$5:L15)</f>
        <v>0.34234234234234234</v>
      </c>
      <c r="N15" s="53">
        <v>64</v>
      </c>
      <c r="O15" s="64" t="s">
        <v>122</v>
      </c>
      <c r="P15" s="64" t="s">
        <v>124</v>
      </c>
      <c r="Q15" s="42">
        <v>8</v>
      </c>
      <c r="R15" s="65">
        <f t="shared" si="2"/>
        <v>7.9207920792079209E-2</v>
      </c>
      <c r="S15" s="65">
        <f>SUM(R$5:R15)</f>
        <v>0.41584158415841588</v>
      </c>
      <c r="T15" s="53">
        <v>64</v>
      </c>
      <c r="U15" s="64" t="s">
        <v>122</v>
      </c>
      <c r="V15" s="64" t="s">
        <v>124</v>
      </c>
      <c r="W15" s="43">
        <v>13</v>
      </c>
      <c r="X15" s="65">
        <f t="shared" si="3"/>
        <v>0.12621359223300971</v>
      </c>
      <c r="Y15" s="65">
        <f>SUM(X$5:X15)</f>
        <v>0.45631067961165045</v>
      </c>
      <c r="Z15" s="53">
        <v>64</v>
      </c>
      <c r="AA15" s="64" t="s">
        <v>122</v>
      </c>
      <c r="AB15" s="64" t="s">
        <v>124</v>
      </c>
      <c r="AC15" s="43">
        <v>8</v>
      </c>
      <c r="AD15" s="65">
        <f t="shared" si="4"/>
        <v>7.6923076923076927E-2</v>
      </c>
      <c r="AE15" s="65">
        <f>SUM(AD$5:AD15)</f>
        <v>0.31730769230769235</v>
      </c>
      <c r="AF15" s="53">
        <v>64</v>
      </c>
      <c r="AG15" s="64" t="s">
        <v>122</v>
      </c>
      <c r="AH15" s="64" t="s">
        <v>124</v>
      </c>
      <c r="AI15" s="43">
        <v>11</v>
      </c>
      <c r="AJ15" s="65">
        <f t="shared" si="5"/>
        <v>0.10784313725490197</v>
      </c>
      <c r="AK15" s="65">
        <f>SUM(AJ$5:AJ15)</f>
        <v>0.30392156862745101</v>
      </c>
      <c r="AL15" s="53">
        <v>64</v>
      </c>
      <c r="AM15" s="71" t="s">
        <v>122</v>
      </c>
      <c r="AN15" s="71" t="s">
        <v>124</v>
      </c>
      <c r="AO15" s="43">
        <v>12</v>
      </c>
      <c r="AP15" s="72">
        <f t="shared" si="6"/>
        <v>0.11764705882352941</v>
      </c>
      <c r="AQ15" s="72">
        <f>SUM(AP$5:AP15)</f>
        <v>0.40196078431372551</v>
      </c>
      <c r="AR15" s="53">
        <v>64</v>
      </c>
      <c r="AS15" s="71" t="s">
        <v>122</v>
      </c>
      <c r="AT15" s="71" t="s">
        <v>124</v>
      </c>
      <c r="AU15" s="43">
        <v>13</v>
      </c>
      <c r="AV15" s="72">
        <f t="shared" si="7"/>
        <v>0.12871287128712872</v>
      </c>
      <c r="AW15" s="72">
        <f>SUM(AV$5:AV15)</f>
        <v>0.41584158415841588</v>
      </c>
      <c r="AX15" s="53">
        <v>64</v>
      </c>
      <c r="AY15" s="64" t="s">
        <v>122</v>
      </c>
      <c r="AZ15" s="64" t="s">
        <v>124</v>
      </c>
      <c r="BA15" s="42">
        <v>20</v>
      </c>
      <c r="BB15" s="65">
        <f t="shared" si="8"/>
        <v>0.19230769230769232</v>
      </c>
      <c r="BC15" s="65">
        <f>SUM(BB$5:BB15)</f>
        <v>0.52884615384615385</v>
      </c>
      <c r="BD15" s="53">
        <v>64</v>
      </c>
      <c r="BE15" s="64" t="s">
        <v>122</v>
      </c>
      <c r="BF15" s="64" t="s">
        <v>124</v>
      </c>
      <c r="BG15" s="1">
        <v>16</v>
      </c>
      <c r="BH15" s="65">
        <f t="shared" si="9"/>
        <v>0.15238095238095239</v>
      </c>
      <c r="BI15" s="65">
        <f>SUM(BH$5:BH15)</f>
        <v>0.46666666666666667</v>
      </c>
      <c r="BJ15" s="53">
        <v>64</v>
      </c>
      <c r="BK15" s="64" t="s">
        <v>122</v>
      </c>
      <c r="BL15" s="64" t="s">
        <v>124</v>
      </c>
      <c r="BM15" s="1">
        <v>7</v>
      </c>
      <c r="BN15" s="65">
        <f t="shared" si="10"/>
        <v>6.9306930693069313E-2</v>
      </c>
      <c r="BO15" s="65">
        <f>SUM(BN$5:BN15)</f>
        <v>0.42574257425742579</v>
      </c>
      <c r="BP15" s="53">
        <v>64</v>
      </c>
      <c r="BQ15" s="64" t="s">
        <v>122</v>
      </c>
      <c r="BR15" s="64" t="s">
        <v>124</v>
      </c>
      <c r="BS15" s="1">
        <v>14</v>
      </c>
      <c r="BT15" s="65">
        <f t="shared" si="11"/>
        <v>0.13861386138613863</v>
      </c>
      <c r="BU15" s="65">
        <f>SUM(BT$5:BT15)</f>
        <v>0.33663366336633666</v>
      </c>
    </row>
    <row r="16" spans="1:73" x14ac:dyDescent="0.25">
      <c r="A16" s="53">
        <v>90</v>
      </c>
      <c r="B16" s="52"/>
      <c r="C16" s="64" t="s">
        <v>125</v>
      </c>
      <c r="D16" s="64" t="s">
        <v>126</v>
      </c>
      <c r="E16" s="38">
        <v>11</v>
      </c>
      <c r="F16" s="65">
        <f t="shared" si="1"/>
        <v>0.1</v>
      </c>
      <c r="G16" s="65">
        <f>SUM(F$5:F16)</f>
        <v>0.39090909090909087</v>
      </c>
      <c r="H16" s="53">
        <v>90</v>
      </c>
      <c r="I16" s="64" t="s">
        <v>125</v>
      </c>
      <c r="J16" s="64" t="s">
        <v>126</v>
      </c>
      <c r="K16" s="38">
        <v>11</v>
      </c>
      <c r="L16" s="65">
        <f t="shared" si="0"/>
        <v>9.90990990990991E-2</v>
      </c>
      <c r="M16" s="65">
        <f>SUM(L$5:L16)</f>
        <v>0.44144144144144143</v>
      </c>
      <c r="N16" s="53">
        <v>90</v>
      </c>
      <c r="O16" s="64" t="s">
        <v>125</v>
      </c>
      <c r="P16" s="64" t="s">
        <v>126</v>
      </c>
      <c r="Q16" s="42">
        <v>10</v>
      </c>
      <c r="R16" s="65">
        <f t="shared" si="2"/>
        <v>9.9009900990099015E-2</v>
      </c>
      <c r="S16" s="65">
        <f>SUM(R$5:R16)</f>
        <v>0.51485148514851486</v>
      </c>
      <c r="T16" s="53">
        <v>90</v>
      </c>
      <c r="U16" s="64" t="s">
        <v>125</v>
      </c>
      <c r="V16" s="64" t="s">
        <v>126</v>
      </c>
      <c r="W16" s="43">
        <v>9</v>
      </c>
      <c r="X16" s="65">
        <f t="shared" si="3"/>
        <v>8.7378640776699032E-2</v>
      </c>
      <c r="Y16" s="65">
        <f>SUM(X$5:X16)</f>
        <v>0.5436893203883495</v>
      </c>
      <c r="Z16" s="53">
        <v>90</v>
      </c>
      <c r="AA16" s="64" t="s">
        <v>125</v>
      </c>
      <c r="AB16" s="64" t="s">
        <v>126</v>
      </c>
      <c r="AC16" s="43">
        <v>26</v>
      </c>
      <c r="AD16" s="65">
        <f t="shared" si="4"/>
        <v>0.25</v>
      </c>
      <c r="AE16" s="65">
        <f>SUM(AD$5:AD16)</f>
        <v>0.56730769230769229</v>
      </c>
      <c r="AF16" s="53">
        <v>90</v>
      </c>
      <c r="AG16" s="64" t="s">
        <v>125</v>
      </c>
      <c r="AH16" s="64" t="s">
        <v>126</v>
      </c>
      <c r="AI16" s="43">
        <v>16</v>
      </c>
      <c r="AJ16" s="65">
        <f t="shared" si="5"/>
        <v>0.15686274509803921</v>
      </c>
      <c r="AK16" s="65">
        <f>SUM(AJ$5:AJ16)</f>
        <v>0.46078431372549022</v>
      </c>
      <c r="AL16" s="53">
        <v>90</v>
      </c>
      <c r="AM16" s="71" t="s">
        <v>125</v>
      </c>
      <c r="AN16" s="71" t="s">
        <v>126</v>
      </c>
      <c r="AO16" s="43">
        <v>11</v>
      </c>
      <c r="AP16" s="72">
        <f t="shared" si="6"/>
        <v>0.10784313725490197</v>
      </c>
      <c r="AQ16" s="72">
        <f>SUM(AP$5:AP16)</f>
        <v>0.50980392156862742</v>
      </c>
      <c r="AR16" s="53">
        <v>90</v>
      </c>
      <c r="AS16" s="71" t="s">
        <v>125</v>
      </c>
      <c r="AT16" s="71" t="s">
        <v>126</v>
      </c>
      <c r="AU16" s="43">
        <v>5</v>
      </c>
      <c r="AV16" s="72">
        <f t="shared" si="7"/>
        <v>4.9504950495049507E-2</v>
      </c>
      <c r="AW16" s="72">
        <f>SUM(AV$5:AV16)</f>
        <v>0.46534653465346537</v>
      </c>
      <c r="AX16" s="53">
        <v>90</v>
      </c>
      <c r="AY16" s="64" t="s">
        <v>125</v>
      </c>
      <c r="AZ16" s="64" t="s">
        <v>126</v>
      </c>
      <c r="BA16" s="42">
        <v>26</v>
      </c>
      <c r="BB16" s="65">
        <f t="shared" si="8"/>
        <v>0.25</v>
      </c>
      <c r="BC16" s="65">
        <f>SUM(BB$5:BB16)</f>
        <v>0.77884615384615385</v>
      </c>
      <c r="BD16" s="53">
        <v>90</v>
      </c>
      <c r="BE16" s="64" t="s">
        <v>125</v>
      </c>
      <c r="BF16" s="64" t="s">
        <v>126</v>
      </c>
      <c r="BG16" s="1">
        <v>17</v>
      </c>
      <c r="BH16" s="65">
        <f t="shared" si="9"/>
        <v>0.16190476190476191</v>
      </c>
      <c r="BI16" s="65">
        <f>SUM(BH$5:BH16)</f>
        <v>0.62857142857142856</v>
      </c>
      <c r="BJ16" s="53">
        <v>90</v>
      </c>
      <c r="BK16" s="64" t="s">
        <v>125</v>
      </c>
      <c r="BL16" s="64" t="s">
        <v>126</v>
      </c>
      <c r="BM16" s="1">
        <v>28</v>
      </c>
      <c r="BN16" s="65">
        <f t="shared" si="10"/>
        <v>0.27722772277227725</v>
      </c>
      <c r="BO16" s="65">
        <f>SUM(BN$5:BN16)</f>
        <v>0.70297029702970304</v>
      </c>
      <c r="BP16" s="53">
        <v>90</v>
      </c>
      <c r="BQ16" s="64" t="s">
        <v>125</v>
      </c>
      <c r="BR16" s="64" t="s">
        <v>126</v>
      </c>
      <c r="BS16" s="1">
        <v>21</v>
      </c>
      <c r="BT16" s="65">
        <f t="shared" si="11"/>
        <v>0.20792079207920791</v>
      </c>
      <c r="BU16" s="65">
        <f>SUM(BT$5:BT16)</f>
        <v>0.54455445544554459</v>
      </c>
    </row>
    <row r="17" spans="1:73" x14ac:dyDescent="0.25">
      <c r="A17" s="53">
        <v>128</v>
      </c>
      <c r="B17" s="52"/>
      <c r="C17" s="64" t="s">
        <v>125</v>
      </c>
      <c r="D17" s="64" t="s">
        <v>127</v>
      </c>
      <c r="E17" s="38">
        <v>9</v>
      </c>
      <c r="F17" s="65">
        <f t="shared" si="1"/>
        <v>8.1818181818181818E-2</v>
      </c>
      <c r="G17" s="65">
        <f>SUM(F$5:F17)</f>
        <v>0.47272727272727266</v>
      </c>
      <c r="H17" s="53">
        <v>128</v>
      </c>
      <c r="I17" s="64" t="s">
        <v>125</v>
      </c>
      <c r="J17" s="64" t="s">
        <v>127</v>
      </c>
      <c r="K17" s="38">
        <v>6</v>
      </c>
      <c r="L17" s="65">
        <f t="shared" si="0"/>
        <v>5.4054054054054057E-2</v>
      </c>
      <c r="M17" s="65">
        <f>SUM(L$5:L17)</f>
        <v>0.49549549549549549</v>
      </c>
      <c r="N17" s="53">
        <v>128</v>
      </c>
      <c r="O17" s="64" t="s">
        <v>125</v>
      </c>
      <c r="P17" s="64" t="s">
        <v>127</v>
      </c>
      <c r="Q17" s="42">
        <v>10</v>
      </c>
      <c r="R17" s="65">
        <f t="shared" si="2"/>
        <v>9.9009900990099015E-2</v>
      </c>
      <c r="S17" s="65">
        <f>SUM(R$5:R17)</f>
        <v>0.61386138613861385</v>
      </c>
      <c r="T17" s="53">
        <v>128</v>
      </c>
      <c r="U17" s="64" t="s">
        <v>125</v>
      </c>
      <c r="V17" s="64" t="s">
        <v>127</v>
      </c>
      <c r="W17" s="43">
        <v>9</v>
      </c>
      <c r="X17" s="65">
        <f t="shared" si="3"/>
        <v>8.7378640776699032E-2</v>
      </c>
      <c r="Y17" s="65">
        <f>SUM(X$5:X17)</f>
        <v>0.63106796116504849</v>
      </c>
      <c r="Z17" s="53">
        <v>128</v>
      </c>
      <c r="AA17" s="64" t="s">
        <v>125</v>
      </c>
      <c r="AB17" s="64" t="s">
        <v>127</v>
      </c>
      <c r="AC17" s="43">
        <v>26</v>
      </c>
      <c r="AD17" s="65">
        <f t="shared" si="4"/>
        <v>0.25</v>
      </c>
      <c r="AE17" s="65">
        <f>SUM(AD$5:AD17)</f>
        <v>0.81730769230769229</v>
      </c>
      <c r="AF17" s="53">
        <v>128</v>
      </c>
      <c r="AG17" s="64" t="s">
        <v>125</v>
      </c>
      <c r="AH17" s="64" t="s">
        <v>127</v>
      </c>
      <c r="AI17" s="43">
        <v>24</v>
      </c>
      <c r="AJ17" s="65">
        <f t="shared" si="5"/>
        <v>0.23529411764705882</v>
      </c>
      <c r="AK17" s="65">
        <f>SUM(AJ$5:AJ17)</f>
        <v>0.69607843137254899</v>
      </c>
      <c r="AL17" s="53">
        <v>128</v>
      </c>
      <c r="AM17" s="71" t="s">
        <v>125</v>
      </c>
      <c r="AN17" s="71" t="s">
        <v>127</v>
      </c>
      <c r="AO17" s="43">
        <v>14</v>
      </c>
      <c r="AP17" s="72">
        <f t="shared" si="6"/>
        <v>0.13725490196078433</v>
      </c>
      <c r="AQ17" s="72">
        <f>SUM(AP$5:AP17)</f>
        <v>0.64705882352941169</v>
      </c>
      <c r="AR17" s="53">
        <v>128</v>
      </c>
      <c r="AS17" s="71" t="s">
        <v>125</v>
      </c>
      <c r="AT17" s="71" t="s">
        <v>127</v>
      </c>
      <c r="AU17" s="43">
        <v>14</v>
      </c>
      <c r="AV17" s="72">
        <f t="shared" si="7"/>
        <v>0.13861386138613863</v>
      </c>
      <c r="AW17" s="72">
        <f>SUM(AV$5:AV17)</f>
        <v>0.60396039603960405</v>
      </c>
      <c r="AX17" s="53">
        <v>128</v>
      </c>
      <c r="AY17" s="64" t="s">
        <v>125</v>
      </c>
      <c r="AZ17" s="64" t="s">
        <v>127</v>
      </c>
      <c r="BA17" s="42">
        <v>13</v>
      </c>
      <c r="BB17" s="65">
        <f t="shared" si="8"/>
        <v>0.125</v>
      </c>
      <c r="BC17" s="65">
        <f>SUM(BB$5:BB17)</f>
        <v>0.90384615384615385</v>
      </c>
      <c r="BD17" s="53">
        <v>128</v>
      </c>
      <c r="BE17" s="64" t="s">
        <v>125</v>
      </c>
      <c r="BF17" s="64" t="s">
        <v>127</v>
      </c>
      <c r="BG17" s="1">
        <v>18</v>
      </c>
      <c r="BH17" s="65">
        <f t="shared" si="9"/>
        <v>0.17142857142857143</v>
      </c>
      <c r="BI17" s="65">
        <f>SUM(BH$5:BH17)</f>
        <v>0.8</v>
      </c>
      <c r="BJ17" s="53">
        <v>128</v>
      </c>
      <c r="BK17" s="64" t="s">
        <v>125</v>
      </c>
      <c r="BL17" s="64" t="s">
        <v>127</v>
      </c>
      <c r="BM17" s="1">
        <v>12</v>
      </c>
      <c r="BN17" s="65">
        <f t="shared" si="10"/>
        <v>0.11881188118811881</v>
      </c>
      <c r="BO17" s="65">
        <f>SUM(BN$5:BN17)</f>
        <v>0.82178217821782185</v>
      </c>
      <c r="BP17" s="53">
        <v>128</v>
      </c>
      <c r="BQ17" s="64" t="s">
        <v>125</v>
      </c>
      <c r="BR17" s="64" t="s">
        <v>127</v>
      </c>
      <c r="BS17" s="1">
        <v>10</v>
      </c>
      <c r="BT17" s="65">
        <f t="shared" si="11"/>
        <v>9.9009900990099015E-2</v>
      </c>
      <c r="BU17" s="65">
        <f>SUM(BT$5:BT17)</f>
        <v>0.64356435643564358</v>
      </c>
    </row>
    <row r="18" spans="1:73" x14ac:dyDescent="0.25">
      <c r="A18" s="53">
        <v>180</v>
      </c>
      <c r="B18" s="52"/>
      <c r="C18" s="64" t="s">
        <v>128</v>
      </c>
      <c r="D18" s="64" t="s">
        <v>129</v>
      </c>
      <c r="E18" s="38">
        <v>10</v>
      </c>
      <c r="F18" s="65">
        <f t="shared" si="1"/>
        <v>9.0909090909090912E-2</v>
      </c>
      <c r="G18" s="65">
        <f>SUM(F$5:F18)</f>
        <v>0.5636363636363636</v>
      </c>
      <c r="H18" s="53">
        <v>180</v>
      </c>
      <c r="I18" s="64" t="s">
        <v>128</v>
      </c>
      <c r="J18" s="64" t="s">
        <v>129</v>
      </c>
      <c r="K18" s="38">
        <v>20</v>
      </c>
      <c r="L18" s="65">
        <f t="shared" si="0"/>
        <v>0.18018018018018017</v>
      </c>
      <c r="M18" s="65">
        <f>SUM(L$5:L18)</f>
        <v>0.67567567567567566</v>
      </c>
      <c r="N18" s="53">
        <v>180</v>
      </c>
      <c r="O18" s="64" t="s">
        <v>128</v>
      </c>
      <c r="P18" s="64" t="s">
        <v>129</v>
      </c>
      <c r="Q18" s="42">
        <v>13</v>
      </c>
      <c r="R18" s="65">
        <f t="shared" si="2"/>
        <v>0.12871287128712872</v>
      </c>
      <c r="S18" s="65">
        <f>SUM(R$5:R18)</f>
        <v>0.74257425742574257</v>
      </c>
      <c r="T18" s="53">
        <v>180</v>
      </c>
      <c r="U18" s="64" t="s">
        <v>128</v>
      </c>
      <c r="V18" s="64" t="s">
        <v>129</v>
      </c>
      <c r="W18" s="43">
        <v>8</v>
      </c>
      <c r="X18" s="65">
        <f t="shared" si="3"/>
        <v>7.7669902912621352E-2</v>
      </c>
      <c r="Y18" s="65">
        <f>SUM(X$5:X18)</f>
        <v>0.70873786407766981</v>
      </c>
      <c r="Z18" s="53">
        <v>180</v>
      </c>
      <c r="AA18" s="64" t="s">
        <v>128</v>
      </c>
      <c r="AB18" s="64" t="s">
        <v>129</v>
      </c>
      <c r="AC18" s="43">
        <v>16</v>
      </c>
      <c r="AD18" s="65">
        <f t="shared" si="4"/>
        <v>0.15384615384615385</v>
      </c>
      <c r="AE18" s="65">
        <f>SUM(AD$5:AD18)</f>
        <v>0.97115384615384615</v>
      </c>
      <c r="AF18" s="53">
        <v>180</v>
      </c>
      <c r="AG18" s="64" t="s">
        <v>128</v>
      </c>
      <c r="AH18" s="64" t="s">
        <v>129</v>
      </c>
      <c r="AI18" s="43">
        <v>11</v>
      </c>
      <c r="AJ18" s="65">
        <f t="shared" si="5"/>
        <v>0.10784313725490197</v>
      </c>
      <c r="AK18" s="65">
        <f>SUM(AJ$5:AJ18)</f>
        <v>0.80392156862745101</v>
      </c>
      <c r="AL18" s="53">
        <v>180</v>
      </c>
      <c r="AM18" s="71" t="s">
        <v>128</v>
      </c>
      <c r="AN18" s="71" t="s">
        <v>129</v>
      </c>
      <c r="AO18" s="43">
        <v>19</v>
      </c>
      <c r="AP18" s="72">
        <f t="shared" si="6"/>
        <v>0.18627450980392157</v>
      </c>
      <c r="AQ18" s="72">
        <f>SUM(AP$5:AP18)</f>
        <v>0.83333333333333326</v>
      </c>
      <c r="AR18" s="53">
        <v>180</v>
      </c>
      <c r="AS18" s="71" t="s">
        <v>128</v>
      </c>
      <c r="AT18" s="71" t="s">
        <v>129</v>
      </c>
      <c r="AU18" s="43">
        <v>20</v>
      </c>
      <c r="AV18" s="72">
        <f t="shared" si="7"/>
        <v>0.19801980198019803</v>
      </c>
      <c r="AW18" s="72">
        <f>SUM(AV$5:AV18)</f>
        <v>0.80198019801980203</v>
      </c>
      <c r="AX18" s="53">
        <v>180</v>
      </c>
      <c r="AY18" s="64" t="s">
        <v>128</v>
      </c>
      <c r="AZ18" s="64" t="s">
        <v>129</v>
      </c>
      <c r="BA18" s="42">
        <v>3</v>
      </c>
      <c r="BB18" s="65">
        <f t="shared" si="8"/>
        <v>2.8846153846153848E-2</v>
      </c>
      <c r="BC18" s="65">
        <f>SUM(BB$5:BB18)</f>
        <v>0.93269230769230771</v>
      </c>
      <c r="BD18" s="53">
        <v>180</v>
      </c>
      <c r="BE18" s="64" t="s">
        <v>128</v>
      </c>
      <c r="BF18" s="64" t="s">
        <v>129</v>
      </c>
      <c r="BG18" s="1">
        <v>18</v>
      </c>
      <c r="BH18" s="65">
        <f t="shared" si="9"/>
        <v>0.17142857142857143</v>
      </c>
      <c r="BI18" s="65">
        <f>SUM(BH$5:BH18)</f>
        <v>0.97142857142857153</v>
      </c>
      <c r="BJ18" s="53">
        <v>180</v>
      </c>
      <c r="BK18" s="64" t="s">
        <v>128</v>
      </c>
      <c r="BL18" s="64" t="s">
        <v>129</v>
      </c>
      <c r="BM18" s="1">
        <v>17</v>
      </c>
      <c r="BN18" s="65">
        <f t="shared" si="10"/>
        <v>0.16831683168316833</v>
      </c>
      <c r="BO18" s="65">
        <f>SUM(BN$5:BN18)</f>
        <v>0.9900990099009902</v>
      </c>
      <c r="BP18" s="53">
        <v>180</v>
      </c>
      <c r="BQ18" s="64" t="s">
        <v>128</v>
      </c>
      <c r="BR18" s="64" t="s">
        <v>129</v>
      </c>
      <c r="BS18" s="1">
        <v>26</v>
      </c>
      <c r="BT18" s="65">
        <f t="shared" si="11"/>
        <v>0.25742574257425743</v>
      </c>
      <c r="BU18" s="65">
        <f>SUM(BT$5:BT18)</f>
        <v>0.90099009900990101</v>
      </c>
    </row>
    <row r="19" spans="1:73" x14ac:dyDescent="0.25">
      <c r="A19" s="53">
        <v>256</v>
      </c>
      <c r="B19" s="52"/>
      <c r="C19" s="64" t="s">
        <v>128</v>
      </c>
      <c r="D19" s="64" t="s">
        <v>130</v>
      </c>
      <c r="E19" s="38">
        <v>29</v>
      </c>
      <c r="F19" s="65">
        <f t="shared" si="1"/>
        <v>0.26363636363636361</v>
      </c>
      <c r="G19" s="65">
        <f>SUM(F$5:F19)</f>
        <v>0.82727272727272716</v>
      </c>
      <c r="H19" s="53">
        <v>256</v>
      </c>
      <c r="I19" s="64" t="s">
        <v>128</v>
      </c>
      <c r="J19" s="64" t="s">
        <v>130</v>
      </c>
      <c r="K19" s="38">
        <v>7</v>
      </c>
      <c r="L19" s="65">
        <f t="shared" si="0"/>
        <v>6.3063063063063057E-2</v>
      </c>
      <c r="M19" s="65">
        <f>SUM(L$5:L19)</f>
        <v>0.73873873873873874</v>
      </c>
      <c r="N19" s="53">
        <v>256</v>
      </c>
      <c r="O19" s="64" t="s">
        <v>128</v>
      </c>
      <c r="P19" s="64" t="s">
        <v>130</v>
      </c>
      <c r="Q19" s="42">
        <v>11</v>
      </c>
      <c r="R19" s="65">
        <f t="shared" si="2"/>
        <v>0.10891089108910891</v>
      </c>
      <c r="S19" s="65">
        <f>SUM(R$5:R19)</f>
        <v>0.85148514851485146</v>
      </c>
      <c r="T19" s="53">
        <v>256</v>
      </c>
      <c r="U19" s="64" t="s">
        <v>128</v>
      </c>
      <c r="V19" s="64" t="s">
        <v>130</v>
      </c>
      <c r="W19" s="43">
        <v>12</v>
      </c>
      <c r="X19" s="65">
        <f t="shared" si="3"/>
        <v>0.11650485436893204</v>
      </c>
      <c r="Y19" s="65">
        <f>SUM(X$5:X19)</f>
        <v>0.8252427184466018</v>
      </c>
      <c r="Z19" s="53">
        <v>256</v>
      </c>
      <c r="AA19" s="64" t="s">
        <v>128</v>
      </c>
      <c r="AB19" s="64" t="s">
        <v>130</v>
      </c>
      <c r="AC19" s="43">
        <v>2</v>
      </c>
      <c r="AD19" s="65">
        <f t="shared" si="4"/>
        <v>1.9230769230769232E-2</v>
      </c>
      <c r="AE19" s="65">
        <f>SUM(AD$5:AD19)</f>
        <v>0.99038461538461542</v>
      </c>
      <c r="AF19" s="53">
        <v>256</v>
      </c>
      <c r="AG19" s="64" t="s">
        <v>128</v>
      </c>
      <c r="AH19" s="64" t="s">
        <v>130</v>
      </c>
      <c r="AI19" s="43">
        <v>10</v>
      </c>
      <c r="AJ19" s="65">
        <f t="shared" si="5"/>
        <v>9.8039215686274508E-2</v>
      </c>
      <c r="AK19" s="65">
        <f>SUM(AJ$5:AJ19)</f>
        <v>0.90196078431372551</v>
      </c>
      <c r="AL19" s="53">
        <v>256</v>
      </c>
      <c r="AM19" s="71" t="s">
        <v>128</v>
      </c>
      <c r="AN19" s="71" t="s">
        <v>130</v>
      </c>
      <c r="AO19" s="43">
        <v>4</v>
      </c>
      <c r="AP19" s="72">
        <f t="shared" si="6"/>
        <v>3.9215686274509803E-2</v>
      </c>
      <c r="AQ19" s="72">
        <f>SUM(AP$5:AP19)</f>
        <v>0.87254901960784303</v>
      </c>
      <c r="AR19" s="53">
        <v>256</v>
      </c>
      <c r="AS19" s="71" t="s">
        <v>128</v>
      </c>
      <c r="AT19" s="71" t="s">
        <v>130</v>
      </c>
      <c r="AU19" s="43">
        <v>5</v>
      </c>
      <c r="AV19" s="72">
        <f t="shared" si="7"/>
        <v>4.9504950495049507E-2</v>
      </c>
      <c r="AW19" s="72">
        <f>SUM(AV$5:AV19)</f>
        <v>0.85148514851485158</v>
      </c>
      <c r="AX19" s="53">
        <v>256</v>
      </c>
      <c r="AY19" s="64" t="s">
        <v>128</v>
      </c>
      <c r="AZ19" s="64" t="s">
        <v>130</v>
      </c>
      <c r="BA19" s="42">
        <v>4</v>
      </c>
      <c r="BB19" s="65">
        <f t="shared" si="8"/>
        <v>3.8461538461538464E-2</v>
      </c>
      <c r="BC19" s="65">
        <f>SUM(BB$5:BB19)</f>
        <v>0.97115384615384615</v>
      </c>
      <c r="BD19" s="53">
        <v>256</v>
      </c>
      <c r="BE19" s="64" t="s">
        <v>128</v>
      </c>
      <c r="BF19" s="64" t="s">
        <v>130</v>
      </c>
      <c r="BG19" s="1">
        <v>3</v>
      </c>
      <c r="BH19" s="65">
        <f t="shared" si="9"/>
        <v>2.8571428571428571E-2</v>
      </c>
      <c r="BI19" s="65">
        <f>SUM(BH$5:BH19)</f>
        <v>1</v>
      </c>
      <c r="BJ19" s="53">
        <v>256</v>
      </c>
      <c r="BK19" s="64" t="s">
        <v>128</v>
      </c>
      <c r="BL19" s="64" t="s">
        <v>130</v>
      </c>
      <c r="BM19" s="1">
        <v>1</v>
      </c>
      <c r="BN19" s="65">
        <f t="shared" si="10"/>
        <v>9.9009900990099011E-3</v>
      </c>
      <c r="BO19" s="65">
        <f>SUM(BN$5:BN19)</f>
        <v>1</v>
      </c>
      <c r="BP19" s="53">
        <v>256</v>
      </c>
      <c r="BQ19" s="64" t="s">
        <v>128</v>
      </c>
      <c r="BR19" s="64" t="s">
        <v>130</v>
      </c>
      <c r="BS19" s="1">
        <v>5</v>
      </c>
      <c r="BT19" s="65">
        <f t="shared" si="11"/>
        <v>4.9504950495049507E-2</v>
      </c>
      <c r="BU19" s="65">
        <f>SUM(BT$5:BT19)</f>
        <v>0.95049504950495056</v>
      </c>
    </row>
    <row r="20" spans="1:73" x14ac:dyDescent="0.25">
      <c r="A20" s="53">
        <v>362</v>
      </c>
      <c r="B20" s="52"/>
      <c r="C20" s="64" t="s">
        <v>131</v>
      </c>
      <c r="D20" s="64" t="s">
        <v>132</v>
      </c>
      <c r="E20" s="38">
        <v>12</v>
      </c>
      <c r="F20" s="65">
        <f t="shared" si="1"/>
        <v>0.10909090909090909</v>
      </c>
      <c r="G20" s="65">
        <f>SUM(F$5:F20)</f>
        <v>0.93636363636363629</v>
      </c>
      <c r="H20" s="53">
        <v>362</v>
      </c>
      <c r="I20" s="64" t="s">
        <v>131</v>
      </c>
      <c r="J20" s="64" t="s">
        <v>132</v>
      </c>
      <c r="K20" s="38">
        <v>8</v>
      </c>
      <c r="L20" s="65">
        <f t="shared" si="0"/>
        <v>7.2072072072072071E-2</v>
      </c>
      <c r="M20" s="65">
        <f>SUM(L$5:L20)</f>
        <v>0.81081081081081086</v>
      </c>
      <c r="N20" s="53">
        <v>362</v>
      </c>
      <c r="O20" s="64" t="s">
        <v>131</v>
      </c>
      <c r="P20" s="64" t="s">
        <v>132</v>
      </c>
      <c r="Q20" s="42">
        <v>10</v>
      </c>
      <c r="R20" s="65">
        <f t="shared" si="2"/>
        <v>9.9009900990099015E-2</v>
      </c>
      <c r="S20" s="65">
        <f>SUM(R$5:R20)</f>
        <v>0.95049504950495045</v>
      </c>
      <c r="T20" s="53">
        <v>362</v>
      </c>
      <c r="U20" s="64" t="s">
        <v>131</v>
      </c>
      <c r="V20" s="64" t="s">
        <v>132</v>
      </c>
      <c r="W20" s="43">
        <v>10</v>
      </c>
      <c r="X20" s="65">
        <f t="shared" si="3"/>
        <v>9.7087378640776698E-2</v>
      </c>
      <c r="Y20" s="65">
        <f>SUM(X$5:X20)</f>
        <v>0.92233009708737845</v>
      </c>
      <c r="Z20" s="53">
        <v>362</v>
      </c>
      <c r="AA20" s="64" t="s">
        <v>131</v>
      </c>
      <c r="AB20" s="64" t="s">
        <v>132</v>
      </c>
      <c r="AC20" s="43">
        <v>1</v>
      </c>
      <c r="AD20" s="65">
        <f t="shared" si="4"/>
        <v>9.6153846153846159E-3</v>
      </c>
      <c r="AE20" s="65">
        <f>SUM(AD$5:AD20)</f>
        <v>1</v>
      </c>
      <c r="AF20" s="53">
        <v>362</v>
      </c>
      <c r="AG20" s="64" t="s">
        <v>131</v>
      </c>
      <c r="AH20" s="64" t="s">
        <v>132</v>
      </c>
      <c r="AI20" s="43">
        <v>5</v>
      </c>
      <c r="AJ20" s="65">
        <f t="shared" si="5"/>
        <v>4.9019607843137254E-2</v>
      </c>
      <c r="AK20" s="65">
        <f>SUM(AJ$5:AJ20)</f>
        <v>0.95098039215686281</v>
      </c>
      <c r="AL20" s="53">
        <v>362</v>
      </c>
      <c r="AM20" s="71" t="s">
        <v>131</v>
      </c>
      <c r="AN20" s="71" t="s">
        <v>132</v>
      </c>
      <c r="AO20" s="43">
        <v>6</v>
      </c>
      <c r="AP20" s="72">
        <f t="shared" si="6"/>
        <v>5.8823529411764705E-2</v>
      </c>
      <c r="AQ20" s="72">
        <f>SUM(AP$5:AP20)</f>
        <v>0.93137254901960775</v>
      </c>
      <c r="AR20" s="53">
        <v>362</v>
      </c>
      <c r="AS20" s="71" t="s">
        <v>131</v>
      </c>
      <c r="AT20" s="71" t="s">
        <v>132</v>
      </c>
      <c r="AU20" s="43">
        <v>10</v>
      </c>
      <c r="AV20" s="72">
        <f t="shared" si="7"/>
        <v>9.9009900990099015E-2</v>
      </c>
      <c r="AW20" s="72">
        <f>SUM(AV$5:AV20)</f>
        <v>0.95049504950495056</v>
      </c>
      <c r="AX20" s="53">
        <v>362</v>
      </c>
      <c r="AY20" s="64" t="s">
        <v>131</v>
      </c>
      <c r="AZ20" s="64" t="s">
        <v>132</v>
      </c>
      <c r="BA20" s="42">
        <v>3</v>
      </c>
      <c r="BB20" s="65">
        <f t="shared" si="8"/>
        <v>2.8846153846153848E-2</v>
      </c>
      <c r="BC20" s="65">
        <f>SUM(BB$5:BB20)</f>
        <v>1</v>
      </c>
      <c r="BD20" s="53">
        <v>362</v>
      </c>
      <c r="BE20" s="64" t="s">
        <v>131</v>
      </c>
      <c r="BF20" s="64" t="s">
        <v>132</v>
      </c>
      <c r="BG20" s="73"/>
      <c r="BH20" s="65">
        <f t="shared" si="9"/>
        <v>0</v>
      </c>
      <c r="BI20" s="65">
        <f>SUM(BH$5:BH20)</f>
        <v>1</v>
      </c>
      <c r="BJ20" s="53">
        <v>362</v>
      </c>
      <c r="BK20" s="64" t="s">
        <v>131</v>
      </c>
      <c r="BL20" s="64" t="s">
        <v>132</v>
      </c>
      <c r="BM20" s="73"/>
      <c r="BN20" s="65">
        <f t="shared" si="10"/>
        <v>0</v>
      </c>
      <c r="BO20" s="65">
        <f>SUM(BN$5:BN20)</f>
        <v>1</v>
      </c>
      <c r="BP20" s="53">
        <v>362</v>
      </c>
      <c r="BQ20" s="64" t="s">
        <v>131</v>
      </c>
      <c r="BR20" s="64" t="s">
        <v>132</v>
      </c>
      <c r="BS20" s="1">
        <v>4</v>
      </c>
      <c r="BT20" s="65">
        <f t="shared" si="11"/>
        <v>3.9603960396039604E-2</v>
      </c>
      <c r="BU20" s="65">
        <f>SUM(BT$5:BT20)</f>
        <v>0.9900990099009902</v>
      </c>
    </row>
    <row r="21" spans="1:73" x14ac:dyDescent="0.25">
      <c r="A21" s="53">
        <v>512</v>
      </c>
      <c r="C21" s="64" t="s">
        <v>131</v>
      </c>
      <c r="D21" s="64" t="s">
        <v>133</v>
      </c>
      <c r="E21" s="38">
        <v>4</v>
      </c>
      <c r="F21" s="65">
        <f t="shared" si="1"/>
        <v>3.6363636363636362E-2</v>
      </c>
      <c r="G21" s="65">
        <f>SUM(F$5:F21)</f>
        <v>0.97272727272727266</v>
      </c>
      <c r="H21" s="53">
        <v>512</v>
      </c>
      <c r="I21" s="64" t="s">
        <v>131</v>
      </c>
      <c r="J21" s="64" t="s">
        <v>133</v>
      </c>
      <c r="K21" s="38">
        <v>8</v>
      </c>
      <c r="L21" s="65">
        <f t="shared" si="0"/>
        <v>7.2072072072072071E-2</v>
      </c>
      <c r="M21" s="65">
        <f>SUM(L$5:L21)</f>
        <v>0.88288288288288297</v>
      </c>
      <c r="N21" s="53">
        <v>512</v>
      </c>
      <c r="O21" s="64" t="s">
        <v>131</v>
      </c>
      <c r="P21" s="64" t="s">
        <v>133</v>
      </c>
      <c r="Q21" s="42">
        <v>0</v>
      </c>
      <c r="R21" s="65">
        <f t="shared" si="2"/>
        <v>0</v>
      </c>
      <c r="S21" s="65">
        <f>SUM(R$5:R21)</f>
        <v>0.95049504950495045</v>
      </c>
      <c r="T21" s="53">
        <v>512</v>
      </c>
      <c r="U21" s="64" t="s">
        <v>131</v>
      </c>
      <c r="V21" s="64" t="s">
        <v>133</v>
      </c>
      <c r="W21" s="43">
        <v>4</v>
      </c>
      <c r="X21" s="65">
        <f t="shared" si="3"/>
        <v>3.8834951456310676E-2</v>
      </c>
      <c r="Y21" s="65">
        <f>SUM(X$5:X21)</f>
        <v>0.96116504854368912</v>
      </c>
      <c r="Z21" s="53">
        <v>512</v>
      </c>
      <c r="AA21" s="64" t="s">
        <v>131</v>
      </c>
      <c r="AB21" s="64" t="s">
        <v>133</v>
      </c>
      <c r="AC21" s="73"/>
      <c r="AD21" s="65">
        <f t="shared" si="4"/>
        <v>0</v>
      </c>
      <c r="AE21" s="65">
        <f>SUM(AD$5:AD21)</f>
        <v>1</v>
      </c>
      <c r="AF21" s="53">
        <v>512</v>
      </c>
      <c r="AG21" s="64" t="s">
        <v>131</v>
      </c>
      <c r="AH21" s="64" t="s">
        <v>133</v>
      </c>
      <c r="AI21" s="43">
        <v>3</v>
      </c>
      <c r="AJ21" s="65">
        <f t="shared" si="5"/>
        <v>2.9411764705882353E-2</v>
      </c>
      <c r="AK21" s="65">
        <f>SUM(AJ$5:AJ21)</f>
        <v>0.98039215686274517</v>
      </c>
      <c r="AL21" s="53">
        <v>512</v>
      </c>
      <c r="AM21" s="71" t="s">
        <v>131</v>
      </c>
      <c r="AN21" s="71" t="s">
        <v>133</v>
      </c>
      <c r="AO21" s="43">
        <v>6</v>
      </c>
      <c r="AP21" s="72">
        <f t="shared" si="6"/>
        <v>5.8823529411764705E-2</v>
      </c>
      <c r="AQ21" s="72">
        <f>SUM(AP$5:AP21)</f>
        <v>0.99019607843137247</v>
      </c>
      <c r="AR21" s="53">
        <v>512</v>
      </c>
      <c r="AS21" s="71" t="s">
        <v>131</v>
      </c>
      <c r="AT21" s="71" t="s">
        <v>133</v>
      </c>
      <c r="AU21" s="43">
        <v>3</v>
      </c>
      <c r="AV21" s="72">
        <f t="shared" si="7"/>
        <v>2.9702970297029702E-2</v>
      </c>
      <c r="AW21" s="72">
        <f>SUM(AV$5:AV21)</f>
        <v>0.98019801980198029</v>
      </c>
      <c r="AX21" s="53">
        <v>512</v>
      </c>
      <c r="AY21" s="64" t="s">
        <v>131</v>
      </c>
      <c r="AZ21" s="64" t="s">
        <v>133</v>
      </c>
      <c r="BA21" s="73"/>
      <c r="BB21" s="65">
        <f t="shared" si="8"/>
        <v>0</v>
      </c>
      <c r="BC21" s="65">
        <f>SUM(BB$5:BB21)</f>
        <v>1</v>
      </c>
      <c r="BD21" s="53">
        <v>512</v>
      </c>
      <c r="BE21" s="64" t="s">
        <v>131</v>
      </c>
      <c r="BF21" s="64" t="s">
        <v>133</v>
      </c>
      <c r="BG21" s="73"/>
      <c r="BH21" s="65">
        <f t="shared" si="9"/>
        <v>0</v>
      </c>
      <c r="BI21" s="65">
        <f>SUM(BH$5:BH21)</f>
        <v>1</v>
      </c>
      <c r="BJ21" s="53">
        <v>512</v>
      </c>
      <c r="BK21" s="64" t="s">
        <v>131</v>
      </c>
      <c r="BL21" s="64" t="s">
        <v>133</v>
      </c>
      <c r="BM21" s="73"/>
      <c r="BN21" s="65">
        <f t="shared" si="10"/>
        <v>0</v>
      </c>
      <c r="BO21" s="65">
        <f>SUM(BN$5:BN21)</f>
        <v>1</v>
      </c>
      <c r="BP21" s="53">
        <v>512</v>
      </c>
      <c r="BQ21" s="64" t="s">
        <v>131</v>
      </c>
      <c r="BR21" s="64" t="s">
        <v>133</v>
      </c>
      <c r="BS21" s="1">
        <v>1</v>
      </c>
      <c r="BT21" s="65">
        <f t="shared" si="11"/>
        <v>9.9009900990099011E-3</v>
      </c>
      <c r="BU21" s="65">
        <f>SUM(BT$5:BT21)</f>
        <v>1</v>
      </c>
    </row>
    <row r="22" spans="1:73" x14ac:dyDescent="0.25">
      <c r="A22" s="53">
        <v>1024</v>
      </c>
      <c r="C22" s="64" t="s">
        <v>134</v>
      </c>
      <c r="D22" s="64" t="s">
        <v>135</v>
      </c>
      <c r="E22" s="38">
        <v>3</v>
      </c>
      <c r="F22" s="65">
        <f t="shared" si="1"/>
        <v>2.7272727272727271E-2</v>
      </c>
      <c r="G22" s="65">
        <f>SUM(F$5:F22)</f>
        <v>0.99999999999999989</v>
      </c>
      <c r="H22" s="53">
        <v>1024</v>
      </c>
      <c r="I22" s="64" t="s">
        <v>134</v>
      </c>
      <c r="J22" s="64" t="s">
        <v>135</v>
      </c>
      <c r="K22" s="38">
        <v>7</v>
      </c>
      <c r="L22" s="65">
        <f t="shared" si="0"/>
        <v>6.3063063063063057E-2</v>
      </c>
      <c r="M22" s="65">
        <f>SUM(L$5:L22)</f>
        <v>0.94594594594594605</v>
      </c>
      <c r="N22" s="53">
        <v>1024</v>
      </c>
      <c r="O22" s="64" t="s">
        <v>134</v>
      </c>
      <c r="P22" s="64" t="s">
        <v>135</v>
      </c>
      <c r="Q22" s="42">
        <v>5</v>
      </c>
      <c r="R22" s="65">
        <f t="shared" si="2"/>
        <v>4.9504950495049507E-2</v>
      </c>
      <c r="S22" s="65">
        <f>SUM(R$5:R22)</f>
        <v>1</v>
      </c>
      <c r="T22" s="53">
        <v>1024</v>
      </c>
      <c r="U22" s="64" t="s">
        <v>134</v>
      </c>
      <c r="V22" s="64" t="s">
        <v>135</v>
      </c>
      <c r="W22" s="43">
        <v>3</v>
      </c>
      <c r="X22" s="65">
        <f t="shared" si="3"/>
        <v>2.9126213592233011E-2</v>
      </c>
      <c r="Y22" s="65">
        <f>SUM(X$5:X22)</f>
        <v>0.99029126213592211</v>
      </c>
      <c r="Z22" s="53">
        <v>1024</v>
      </c>
      <c r="AA22" s="64" t="s">
        <v>134</v>
      </c>
      <c r="AB22" s="64" t="s">
        <v>135</v>
      </c>
      <c r="AC22" s="73"/>
      <c r="AD22" s="65">
        <f t="shared" si="4"/>
        <v>0</v>
      </c>
      <c r="AE22" s="65">
        <f>SUM(AD$5:AD22)</f>
        <v>1</v>
      </c>
      <c r="AF22" s="53">
        <v>1024</v>
      </c>
      <c r="AG22" s="64" t="s">
        <v>134</v>
      </c>
      <c r="AH22" s="74" t="s">
        <v>136</v>
      </c>
      <c r="AI22" s="43">
        <v>2</v>
      </c>
      <c r="AJ22" s="65">
        <f t="shared" si="5"/>
        <v>1.9607843137254902E-2</v>
      </c>
      <c r="AK22" s="65">
        <f>SUM(AJ$5:AJ22)</f>
        <v>1</v>
      </c>
      <c r="AL22" s="53">
        <v>1024</v>
      </c>
      <c r="AM22" s="64" t="s">
        <v>134</v>
      </c>
      <c r="AN22" s="74" t="s">
        <v>136</v>
      </c>
      <c r="AO22" s="43">
        <v>1</v>
      </c>
      <c r="AP22" s="72">
        <f t="shared" si="6"/>
        <v>9.8039215686274508E-3</v>
      </c>
      <c r="AQ22" s="72">
        <f>SUM(AP$5:AP22)</f>
        <v>0.99999999999999989</v>
      </c>
      <c r="AR22" s="53">
        <v>1024</v>
      </c>
      <c r="AS22" s="64" t="s">
        <v>134</v>
      </c>
      <c r="AT22" s="74" t="s">
        <v>136</v>
      </c>
      <c r="AU22" s="43">
        <v>2</v>
      </c>
      <c r="AV22" s="72">
        <f t="shared" si="7"/>
        <v>1.9801980198019802E-2</v>
      </c>
      <c r="AW22" s="72">
        <f>SUM(AV$5:AV22)</f>
        <v>1</v>
      </c>
      <c r="AX22" s="53">
        <v>1024</v>
      </c>
      <c r="AY22" s="64" t="s">
        <v>134</v>
      </c>
      <c r="AZ22" s="74" t="s">
        <v>136</v>
      </c>
      <c r="BA22" s="73"/>
      <c r="BB22" s="65">
        <f t="shared" si="8"/>
        <v>0</v>
      </c>
      <c r="BC22" s="65">
        <f>SUM(BB$5:BB22)</f>
        <v>1</v>
      </c>
      <c r="BD22" s="53">
        <v>1024</v>
      </c>
      <c r="BE22" s="64" t="s">
        <v>134</v>
      </c>
      <c r="BF22" s="74" t="s">
        <v>136</v>
      </c>
      <c r="BG22" s="73"/>
      <c r="BH22" s="65">
        <f t="shared" si="9"/>
        <v>0</v>
      </c>
      <c r="BI22" s="65">
        <f>SUM(BH$5:BH22)</f>
        <v>1</v>
      </c>
      <c r="BJ22" s="53">
        <v>1024</v>
      </c>
      <c r="BK22" s="64" t="s">
        <v>134</v>
      </c>
      <c r="BL22" s="74" t="s">
        <v>136</v>
      </c>
      <c r="BM22" s="73"/>
      <c r="BN22" s="65">
        <f t="shared" si="10"/>
        <v>0</v>
      </c>
      <c r="BO22" s="65">
        <f>SUM(BN$5:BN22)</f>
        <v>1</v>
      </c>
      <c r="BP22" s="53">
        <v>1024</v>
      </c>
      <c r="BQ22" s="64" t="s">
        <v>134</v>
      </c>
      <c r="BR22" s="74" t="s">
        <v>136</v>
      </c>
      <c r="BS22" s="73"/>
      <c r="BT22" s="65">
        <f t="shared" si="11"/>
        <v>0</v>
      </c>
      <c r="BU22" s="65">
        <f>SUM(BT$5:BT22)</f>
        <v>1</v>
      </c>
    </row>
    <row r="23" spans="1:73" x14ac:dyDescent="0.25">
      <c r="A23" s="53">
        <v>2048</v>
      </c>
      <c r="C23" s="75" t="s">
        <v>131</v>
      </c>
      <c r="D23" s="74" t="s">
        <v>137</v>
      </c>
      <c r="E23" s="64"/>
      <c r="F23" s="65">
        <f t="shared" si="1"/>
        <v>0</v>
      </c>
      <c r="G23" s="65">
        <f>SUM(F$5:F23)</f>
        <v>0.99999999999999989</v>
      </c>
      <c r="H23" s="53">
        <v>2048</v>
      </c>
      <c r="I23" s="75" t="s">
        <v>134</v>
      </c>
      <c r="J23" s="74" t="s">
        <v>137</v>
      </c>
      <c r="K23" s="73">
        <v>2</v>
      </c>
      <c r="L23" s="65">
        <f t="shared" si="0"/>
        <v>1.8018018018018018E-2</v>
      </c>
      <c r="M23" s="65">
        <f>SUM(L$5:L23)</f>
        <v>0.96396396396396411</v>
      </c>
      <c r="N23" s="53">
        <v>2048</v>
      </c>
      <c r="O23" s="75" t="s">
        <v>131</v>
      </c>
      <c r="P23" s="74" t="s">
        <v>137</v>
      </c>
      <c r="Q23" s="36"/>
      <c r="R23" s="65">
        <f t="shared" si="2"/>
        <v>0</v>
      </c>
      <c r="S23" s="65">
        <f>SUM(R$5:R23)</f>
        <v>1</v>
      </c>
      <c r="T23" s="53">
        <v>2048</v>
      </c>
      <c r="U23" s="75" t="s">
        <v>131</v>
      </c>
      <c r="V23" s="74" t="s">
        <v>137</v>
      </c>
      <c r="W23" s="36">
        <v>1</v>
      </c>
      <c r="X23" s="65">
        <f t="shared" si="3"/>
        <v>9.7087378640776691E-3</v>
      </c>
      <c r="Y23" s="65">
        <f>SUM(X$5:X23)</f>
        <v>0.99999999999999978</v>
      </c>
      <c r="Z23" s="53">
        <v>2048</v>
      </c>
      <c r="AA23" s="75" t="s">
        <v>131</v>
      </c>
      <c r="AB23" s="74" t="s">
        <v>137</v>
      </c>
      <c r="AC23" s="73"/>
      <c r="AD23" s="65">
        <f t="shared" si="4"/>
        <v>0</v>
      </c>
      <c r="AE23" s="65">
        <f>SUM(AD$5:AD23)</f>
        <v>1</v>
      </c>
      <c r="AF23" s="53">
        <v>2048</v>
      </c>
      <c r="AG23" s="75" t="s">
        <v>134</v>
      </c>
      <c r="AH23" s="74" t="s">
        <v>137</v>
      </c>
      <c r="AI23" s="73"/>
      <c r="AJ23" s="65">
        <f t="shared" si="5"/>
        <v>0</v>
      </c>
      <c r="AK23" s="65">
        <f>SUM(AJ$5:AJ23)</f>
        <v>1</v>
      </c>
      <c r="AL23" s="57">
        <v>2048</v>
      </c>
      <c r="AM23" s="76" t="s">
        <v>134</v>
      </c>
      <c r="AN23" s="77" t="s">
        <v>137</v>
      </c>
      <c r="AO23" s="36"/>
      <c r="AP23" s="72">
        <f t="shared" si="6"/>
        <v>0</v>
      </c>
      <c r="AQ23" s="72">
        <f>SUM(AP$5:AP23)</f>
        <v>0.99999999999999989</v>
      </c>
      <c r="AR23" s="53">
        <v>2048</v>
      </c>
      <c r="AS23" s="76" t="s">
        <v>131</v>
      </c>
      <c r="AT23" s="77" t="s">
        <v>137</v>
      </c>
      <c r="AU23" s="36"/>
      <c r="AV23" s="72">
        <f t="shared" si="7"/>
        <v>0</v>
      </c>
      <c r="AW23" s="72">
        <f>SUM(AV$5:AV23)</f>
        <v>1</v>
      </c>
      <c r="AX23" s="53">
        <v>2048</v>
      </c>
      <c r="AY23" s="75" t="s">
        <v>131</v>
      </c>
      <c r="AZ23" s="74" t="s">
        <v>137</v>
      </c>
      <c r="BA23" s="73"/>
      <c r="BB23" s="65">
        <f t="shared" si="8"/>
        <v>0</v>
      </c>
      <c r="BC23" s="65">
        <f>SUM(BB$5:BB23)</f>
        <v>1</v>
      </c>
      <c r="BD23" s="53">
        <v>2048</v>
      </c>
      <c r="BE23" s="75" t="s">
        <v>131</v>
      </c>
      <c r="BF23" s="74" t="s">
        <v>137</v>
      </c>
      <c r="BG23" s="73"/>
      <c r="BH23" s="65">
        <f t="shared" si="9"/>
        <v>0</v>
      </c>
      <c r="BI23" s="65">
        <f>SUM(BH$5:BH23)</f>
        <v>1</v>
      </c>
      <c r="BJ23" s="53">
        <v>2048</v>
      </c>
      <c r="BK23" s="75" t="s">
        <v>131</v>
      </c>
      <c r="BL23" s="74" t="s">
        <v>137</v>
      </c>
      <c r="BM23" s="73"/>
      <c r="BN23" s="65">
        <f t="shared" si="10"/>
        <v>0</v>
      </c>
      <c r="BO23" s="65">
        <f>SUM(BN$5:BN23)</f>
        <v>1</v>
      </c>
      <c r="BP23" s="53">
        <v>1024</v>
      </c>
      <c r="BQ23" s="75" t="s">
        <v>131</v>
      </c>
      <c r="BR23" s="74" t="s">
        <v>137</v>
      </c>
      <c r="BS23" s="73"/>
      <c r="BT23" s="65">
        <f t="shared" si="11"/>
        <v>0</v>
      </c>
      <c r="BU23" s="65">
        <f>SUM(BT$5:BT23)</f>
        <v>1</v>
      </c>
    </row>
    <row r="24" spans="1:73" x14ac:dyDescent="0.25">
      <c r="A24" s="53">
        <v>4096</v>
      </c>
      <c r="C24" s="75" t="s">
        <v>131</v>
      </c>
      <c r="D24" s="74" t="s">
        <v>138</v>
      </c>
      <c r="E24" s="64"/>
      <c r="F24" s="65"/>
      <c r="G24" s="65"/>
      <c r="H24" s="53">
        <v>4096</v>
      </c>
      <c r="I24" s="75" t="s">
        <v>131</v>
      </c>
      <c r="J24" s="74" t="s">
        <v>138</v>
      </c>
      <c r="K24" s="43">
        <v>4</v>
      </c>
      <c r="L24" s="65">
        <f t="shared" si="0"/>
        <v>3.6036036036036036E-2</v>
      </c>
      <c r="M24" s="65">
        <f>SUM(L$5:L24)</f>
        <v>1.0000000000000002</v>
      </c>
      <c r="N24" s="53">
        <v>4096</v>
      </c>
      <c r="O24" s="75" t="s">
        <v>131</v>
      </c>
      <c r="P24" s="74" t="s">
        <v>138</v>
      </c>
      <c r="Q24" s="36"/>
      <c r="R24" s="65"/>
      <c r="S24" s="65"/>
      <c r="T24" s="53">
        <v>4096</v>
      </c>
      <c r="U24" s="75" t="s">
        <v>131</v>
      </c>
      <c r="V24" s="74" t="s">
        <v>138</v>
      </c>
      <c r="W24" s="36"/>
      <c r="X24" s="65"/>
      <c r="Y24" s="65"/>
      <c r="Z24" s="53">
        <v>4096</v>
      </c>
      <c r="AA24" s="75" t="s">
        <v>131</v>
      </c>
      <c r="AB24" s="74" t="s">
        <v>138</v>
      </c>
      <c r="AC24" s="73"/>
      <c r="AD24" s="65"/>
      <c r="AE24" s="65"/>
      <c r="AF24" s="53">
        <v>4096</v>
      </c>
      <c r="AG24" s="75" t="s">
        <v>131</v>
      </c>
      <c r="AH24" s="74" t="s">
        <v>138</v>
      </c>
      <c r="AI24" s="73"/>
      <c r="AJ24" s="65"/>
      <c r="AK24" s="65"/>
      <c r="AL24" s="57">
        <v>4096</v>
      </c>
      <c r="AM24" s="76" t="s">
        <v>131</v>
      </c>
      <c r="AN24" s="77" t="s">
        <v>138</v>
      </c>
      <c r="AO24" s="36"/>
      <c r="AP24" s="72"/>
      <c r="AQ24" s="72"/>
      <c r="AR24" s="53">
        <v>4096</v>
      </c>
      <c r="AS24" s="76" t="s">
        <v>131</v>
      </c>
      <c r="AT24" s="77" t="s">
        <v>138</v>
      </c>
      <c r="AU24" s="36"/>
      <c r="AV24" s="72"/>
      <c r="AW24" s="72"/>
      <c r="AX24" s="53">
        <v>4096</v>
      </c>
      <c r="AY24" s="75" t="s">
        <v>131</v>
      </c>
      <c r="AZ24" s="74" t="s">
        <v>138</v>
      </c>
      <c r="BA24" s="73"/>
      <c r="BB24" s="65"/>
      <c r="BC24" s="65"/>
      <c r="BD24" s="53">
        <v>4096</v>
      </c>
      <c r="BE24" s="75" t="s">
        <v>131</v>
      </c>
      <c r="BF24" s="74" t="s">
        <v>138</v>
      </c>
      <c r="BG24" s="73"/>
      <c r="BH24" s="65"/>
      <c r="BI24" s="65"/>
      <c r="BJ24" s="53">
        <v>4096</v>
      </c>
      <c r="BK24" s="75" t="s">
        <v>131</v>
      </c>
      <c r="BL24" s="74" t="s">
        <v>138</v>
      </c>
      <c r="BM24" s="73"/>
      <c r="BN24" s="65"/>
      <c r="BO24" s="65"/>
      <c r="BP24" s="53">
        <v>2048</v>
      </c>
      <c r="BQ24" s="75" t="s">
        <v>131</v>
      </c>
      <c r="BR24" s="74" t="s">
        <v>138</v>
      </c>
      <c r="BS24" s="73"/>
      <c r="BT24" s="65"/>
      <c r="BU24" s="65"/>
    </row>
    <row r="25" spans="1:73" x14ac:dyDescent="0.25">
      <c r="D25" s="78" t="s">
        <v>52</v>
      </c>
      <c r="E25" s="57">
        <f>SUM(E6:E23)</f>
        <v>110</v>
      </c>
      <c r="F25" s="79">
        <f t="shared" si="1"/>
        <v>1</v>
      </c>
      <c r="G25" s="80"/>
      <c r="J25" s="78" t="s">
        <v>52</v>
      </c>
      <c r="K25" s="57">
        <f>SUM(K6:K24)</f>
        <v>111</v>
      </c>
      <c r="L25" s="79">
        <f t="shared" si="0"/>
        <v>1</v>
      </c>
      <c r="M25" s="80"/>
      <c r="P25" s="78" t="s">
        <v>52</v>
      </c>
      <c r="Q25" s="57">
        <f>SUM(Q6:Q23)</f>
        <v>101</v>
      </c>
      <c r="R25" s="79">
        <f t="shared" si="2"/>
        <v>1</v>
      </c>
      <c r="S25" s="80"/>
      <c r="V25" s="78" t="s">
        <v>52</v>
      </c>
      <c r="W25" s="57">
        <f>SUM(W6:W23)</f>
        <v>103</v>
      </c>
      <c r="X25" s="79">
        <f t="shared" si="3"/>
        <v>1</v>
      </c>
      <c r="Y25" s="80"/>
      <c r="AB25" s="78" t="s">
        <v>52</v>
      </c>
      <c r="AC25" s="57">
        <f>SUM(AC6:AC23)</f>
        <v>104</v>
      </c>
      <c r="AD25" s="79">
        <f t="shared" si="4"/>
        <v>1</v>
      </c>
      <c r="AE25" s="80"/>
      <c r="AH25" s="78" t="s">
        <v>52</v>
      </c>
      <c r="AI25" s="57">
        <f>SUM(AI6:AI23)</f>
        <v>102</v>
      </c>
      <c r="AJ25" s="79">
        <f t="shared" si="5"/>
        <v>1</v>
      </c>
      <c r="AK25" s="80"/>
      <c r="AN25" s="78" t="s">
        <v>52</v>
      </c>
      <c r="AO25" s="57">
        <f>SUM(AO6:AO23)</f>
        <v>102</v>
      </c>
      <c r="AP25" s="79">
        <f t="shared" si="6"/>
        <v>1</v>
      </c>
      <c r="AQ25" s="80"/>
      <c r="AT25" s="78" t="s">
        <v>52</v>
      </c>
      <c r="AU25" s="57">
        <f>SUM(AU6:AU23)</f>
        <v>101</v>
      </c>
      <c r="AV25" s="79">
        <f t="shared" si="7"/>
        <v>1</v>
      </c>
      <c r="AW25" s="80"/>
      <c r="AZ25" s="78" t="s">
        <v>52</v>
      </c>
      <c r="BA25" s="57">
        <f>SUM(BA6:BA23)</f>
        <v>104</v>
      </c>
      <c r="BB25" s="79">
        <f t="shared" si="8"/>
        <v>1</v>
      </c>
      <c r="BC25" s="80"/>
      <c r="BF25" s="78" t="s">
        <v>52</v>
      </c>
      <c r="BG25" s="57">
        <f>SUM(BG6:BG23)</f>
        <v>105</v>
      </c>
      <c r="BH25" s="79">
        <f t="shared" si="9"/>
        <v>1</v>
      </c>
      <c r="BI25" s="80"/>
      <c r="BL25" s="78" t="s">
        <v>52</v>
      </c>
      <c r="BM25" s="57">
        <f>SUM(BM6:BM23)</f>
        <v>101</v>
      </c>
      <c r="BN25" s="79">
        <f t="shared" si="10"/>
        <v>1</v>
      </c>
      <c r="BO25" s="80"/>
      <c r="BR25" s="78" t="s">
        <v>52</v>
      </c>
      <c r="BS25" s="57">
        <f>SUM(BS6:BS23)</f>
        <v>101</v>
      </c>
      <c r="BT25" s="79">
        <f t="shared" si="11"/>
        <v>1</v>
      </c>
      <c r="BU25" s="80"/>
    </row>
    <row r="26" spans="1:73" x14ac:dyDescent="0.25">
      <c r="E26" s="103"/>
    </row>
    <row r="27" spans="1:73" ht="6.75" customHeight="1" x14ac:dyDescent="0.25">
      <c r="E27" s="103"/>
      <c r="K27" s="103"/>
      <c r="Q27" s="103"/>
      <c r="W27" s="103"/>
      <c r="AC27" s="103"/>
      <c r="AI27" s="103"/>
      <c r="AO27" s="103"/>
      <c r="AU27" s="103"/>
      <c r="BA27" s="103"/>
      <c r="BG27" s="103"/>
      <c r="BM27" s="103"/>
      <c r="BS27" s="103"/>
    </row>
    <row r="28" spans="1:73" ht="30.75" customHeight="1" thickBot="1" x14ac:dyDescent="0.3">
      <c r="A28" s="81"/>
      <c r="B28" s="81"/>
      <c r="C28" s="82" t="s">
        <v>104</v>
      </c>
      <c r="D28" s="83" t="s">
        <v>139</v>
      </c>
      <c r="E28" s="104"/>
      <c r="F28" s="84" t="s">
        <v>140</v>
      </c>
      <c r="G28" s="85" t="s">
        <v>141</v>
      </c>
      <c r="I28" s="82" t="s">
        <v>104</v>
      </c>
      <c r="J28" s="83" t="s">
        <v>139</v>
      </c>
      <c r="K28" s="103"/>
      <c r="L28" s="84" t="s">
        <v>140</v>
      </c>
      <c r="M28" s="85" t="s">
        <v>141</v>
      </c>
      <c r="O28" s="82" t="s">
        <v>104</v>
      </c>
      <c r="P28" s="83" t="s">
        <v>139</v>
      </c>
      <c r="Q28" s="103"/>
      <c r="R28" s="84" t="s">
        <v>140</v>
      </c>
      <c r="S28" s="85" t="s">
        <v>141</v>
      </c>
      <c r="U28" s="82" t="s">
        <v>104</v>
      </c>
      <c r="V28" s="83" t="s">
        <v>139</v>
      </c>
      <c r="W28" s="103"/>
      <c r="X28" s="84" t="s">
        <v>140</v>
      </c>
      <c r="Y28" s="85" t="s">
        <v>141</v>
      </c>
      <c r="Z28" s="104"/>
      <c r="AA28" s="82" t="s">
        <v>104</v>
      </c>
      <c r="AB28" s="83" t="s">
        <v>139</v>
      </c>
      <c r="AC28" s="103"/>
      <c r="AD28" s="84" t="s">
        <v>140</v>
      </c>
      <c r="AE28" s="85" t="s">
        <v>141</v>
      </c>
      <c r="AF28" s="104"/>
      <c r="AG28" s="82" t="s">
        <v>104</v>
      </c>
      <c r="AH28" s="83" t="s">
        <v>139</v>
      </c>
      <c r="AI28" s="103"/>
      <c r="AJ28" s="84" t="s">
        <v>140</v>
      </c>
      <c r="AK28" s="85" t="s">
        <v>141</v>
      </c>
      <c r="AL28" s="104"/>
      <c r="AM28" s="82" t="s">
        <v>104</v>
      </c>
      <c r="AN28" s="83" t="s">
        <v>139</v>
      </c>
      <c r="AO28" s="103"/>
      <c r="AP28" s="84" t="s">
        <v>140</v>
      </c>
      <c r="AQ28" s="85" t="s">
        <v>141</v>
      </c>
      <c r="AR28" s="104"/>
      <c r="AS28" s="82" t="s">
        <v>104</v>
      </c>
      <c r="AT28" s="83" t="s">
        <v>139</v>
      </c>
      <c r="AU28" s="103"/>
      <c r="AV28" s="84" t="s">
        <v>140</v>
      </c>
      <c r="AW28" s="85" t="s">
        <v>141</v>
      </c>
      <c r="AX28" s="104"/>
      <c r="AY28" s="82" t="s">
        <v>104</v>
      </c>
      <c r="AZ28" s="83" t="s">
        <v>139</v>
      </c>
      <c r="BA28" s="103"/>
      <c r="BB28" s="84" t="s">
        <v>140</v>
      </c>
      <c r="BC28" s="85" t="s">
        <v>141</v>
      </c>
      <c r="BD28" s="104"/>
      <c r="BE28" s="82" t="s">
        <v>104</v>
      </c>
      <c r="BF28" s="83" t="s">
        <v>139</v>
      </c>
      <c r="BG28" s="103"/>
      <c r="BH28" s="84" t="s">
        <v>140</v>
      </c>
      <c r="BI28" s="85" t="s">
        <v>141</v>
      </c>
      <c r="BJ28" s="104"/>
      <c r="BK28" s="82" t="s">
        <v>104</v>
      </c>
      <c r="BL28" s="83" t="s">
        <v>139</v>
      </c>
      <c r="BM28" s="103"/>
      <c r="BN28" s="84" t="s">
        <v>140</v>
      </c>
      <c r="BO28" s="85" t="s">
        <v>141</v>
      </c>
      <c r="BP28" s="104"/>
      <c r="BQ28" s="82" t="s">
        <v>104</v>
      </c>
      <c r="BR28" s="83" t="s">
        <v>139</v>
      </c>
      <c r="BS28" s="103"/>
      <c r="BT28" s="84" t="s">
        <v>140</v>
      </c>
      <c r="BU28" s="85" t="s">
        <v>141</v>
      </c>
    </row>
    <row r="29" spans="1:73" s="52" customFormat="1" x14ac:dyDescent="0.25">
      <c r="A29" s="86">
        <v>0.05</v>
      </c>
      <c r="B29" s="86"/>
      <c r="C29" s="87" t="s">
        <v>109</v>
      </c>
      <c r="D29" s="88">
        <f>+SUM(F6)</f>
        <v>7.2727272727272724E-2</v>
      </c>
      <c r="E29" s="104"/>
      <c r="F29" s="89" t="s">
        <v>142</v>
      </c>
      <c r="G29" s="89">
        <v>1</v>
      </c>
      <c r="I29" s="87" t="s">
        <v>109</v>
      </c>
      <c r="J29" s="88">
        <f>+SUM(L6)</f>
        <v>9.0090090090090086E-2</v>
      </c>
      <c r="K29" s="103"/>
      <c r="L29" s="89" t="s">
        <v>142</v>
      </c>
      <c r="M29" s="89">
        <v>1</v>
      </c>
      <c r="O29" s="87" t="s">
        <v>109</v>
      </c>
      <c r="P29" s="88">
        <f>+SUM(R6)</f>
        <v>0.13861386138613863</v>
      </c>
      <c r="Q29" s="103"/>
      <c r="R29" s="89" t="s">
        <v>142</v>
      </c>
      <c r="S29" s="89">
        <v>1</v>
      </c>
      <c r="U29" s="87" t="s">
        <v>109</v>
      </c>
      <c r="V29" s="88">
        <f>+SUM(X6)</f>
        <v>0.12621359223300971</v>
      </c>
      <c r="W29" s="103"/>
      <c r="X29" s="89" t="s">
        <v>142</v>
      </c>
      <c r="Y29" s="89">
        <v>1</v>
      </c>
      <c r="Z29" s="104"/>
      <c r="AA29" s="87" t="s">
        <v>109</v>
      </c>
      <c r="AB29" s="88">
        <f>+SUM(AD6)</f>
        <v>8.6538461538461536E-2</v>
      </c>
      <c r="AC29" s="103"/>
      <c r="AD29" s="89" t="s">
        <v>142</v>
      </c>
      <c r="AE29" s="89">
        <v>1</v>
      </c>
      <c r="AF29" s="104"/>
      <c r="AG29" s="87" t="s">
        <v>109</v>
      </c>
      <c r="AH29" s="88">
        <f>+SUM(AJ6)</f>
        <v>4.9019607843137254E-2</v>
      </c>
      <c r="AI29" s="103"/>
      <c r="AJ29" s="89" t="s">
        <v>142</v>
      </c>
      <c r="AK29" s="89">
        <v>1</v>
      </c>
      <c r="AL29" s="104"/>
      <c r="AM29" s="87" t="s">
        <v>109</v>
      </c>
      <c r="AN29" s="88">
        <f>+SUM(AP6)</f>
        <v>0.12745098039215685</v>
      </c>
      <c r="AO29" s="103"/>
      <c r="AP29" s="89" t="s">
        <v>142</v>
      </c>
      <c r="AQ29" s="89">
        <v>1</v>
      </c>
      <c r="AR29" s="104"/>
      <c r="AS29" s="87" t="s">
        <v>109</v>
      </c>
      <c r="AT29" s="88">
        <f>+SUM(AV6)</f>
        <v>0.11881188118811881</v>
      </c>
      <c r="AU29" s="103"/>
      <c r="AV29" s="89" t="s">
        <v>142</v>
      </c>
      <c r="AW29" s="27">
        <v>1</v>
      </c>
      <c r="AX29" s="104"/>
      <c r="AY29" s="87" t="s">
        <v>109</v>
      </c>
      <c r="AZ29" s="88">
        <f>+SUM(BB6)</f>
        <v>9.6153846153846159E-2</v>
      </c>
      <c r="BA29" s="103"/>
      <c r="BB29" s="89" t="s">
        <v>142</v>
      </c>
      <c r="BC29" s="27">
        <v>1</v>
      </c>
      <c r="BD29" s="104"/>
      <c r="BE29" s="87" t="s">
        <v>109</v>
      </c>
      <c r="BF29" s="88">
        <f>+SUM(BH6)</f>
        <v>0.10476190476190476</v>
      </c>
      <c r="BG29" s="103"/>
      <c r="BH29" s="89" t="s">
        <v>142</v>
      </c>
      <c r="BI29" s="27">
        <v>1</v>
      </c>
      <c r="BJ29" s="104"/>
      <c r="BK29" s="87" t="s">
        <v>109</v>
      </c>
      <c r="BL29" s="88">
        <f>+SUM(BN6)</f>
        <v>0.12871287128712872</v>
      </c>
      <c r="BM29" s="103"/>
      <c r="BN29" s="89" t="s">
        <v>142</v>
      </c>
      <c r="BO29" s="27">
        <v>1</v>
      </c>
      <c r="BP29" s="104"/>
      <c r="BQ29" s="87" t="s">
        <v>109</v>
      </c>
      <c r="BR29" s="88">
        <f>+SUM(BT6)</f>
        <v>3.9603960396039604E-2</v>
      </c>
      <c r="BS29" s="103"/>
      <c r="BT29" s="89" t="s">
        <v>142</v>
      </c>
      <c r="BU29" s="27">
        <f>+BP10+(($A$29-BU10)*((BP10-BP9)/(BU10-BU9)))</f>
        <v>11.465000000000002</v>
      </c>
    </row>
    <row r="30" spans="1:73" x14ac:dyDescent="0.25">
      <c r="A30" s="53">
        <v>0.16</v>
      </c>
      <c r="B30" s="53"/>
      <c r="C30" s="90" t="s">
        <v>143</v>
      </c>
      <c r="D30" s="91">
        <f>+SUM(F7:F15)</f>
        <v>0.21818181818181817</v>
      </c>
      <c r="E30" s="104"/>
      <c r="F30" s="92" t="s">
        <v>144</v>
      </c>
      <c r="G30" s="93">
        <f>+A13+(($A$30-G13)*((A13-A12)/(G13-G12)))</f>
        <v>28.71</v>
      </c>
      <c r="I30" s="90" t="s">
        <v>143</v>
      </c>
      <c r="J30" s="91">
        <f>+SUM(L7:L15)</f>
        <v>0.25225225225225228</v>
      </c>
      <c r="K30" s="103"/>
      <c r="L30" s="92" t="s">
        <v>144</v>
      </c>
      <c r="M30" s="93">
        <f>+H9+(($A$30-M9)*((H9-H8)/(M9-M8)))</f>
        <v>6.2826666666666675</v>
      </c>
      <c r="O30" s="90" t="s">
        <v>143</v>
      </c>
      <c r="P30" s="91">
        <f>+SUM(R7:R15)</f>
        <v>0.27722772277227725</v>
      </c>
      <c r="Q30" s="103"/>
      <c r="R30" s="92" t="s">
        <v>144</v>
      </c>
      <c r="S30" s="93">
        <f>+N9+(($A$30-S9)*((N9-N8)/(S9-S8)))</f>
        <v>7.3559999999999999</v>
      </c>
      <c r="U30" s="90" t="s">
        <v>143</v>
      </c>
      <c r="V30" s="91">
        <f>+SUM(X7:X15)</f>
        <v>0.33009708737864074</v>
      </c>
      <c r="W30" s="103"/>
      <c r="X30" s="92" t="s">
        <v>144</v>
      </c>
      <c r="Y30" s="89">
        <f>+T11+(($A$30-Y11)*((T11-T10)/(Y11-Y10)))</f>
        <v>10.078000000000007</v>
      </c>
      <c r="Z30" s="104"/>
      <c r="AA30" s="90" t="s">
        <v>143</v>
      </c>
      <c r="AB30" s="91">
        <f>+SUM(AD7:AD15)</f>
        <v>0.23076923076923078</v>
      </c>
      <c r="AC30" s="103"/>
      <c r="AD30" s="92" t="s">
        <v>144</v>
      </c>
      <c r="AE30" s="93">
        <f>+Z13+(($A$30-AE13)*((Z13-Z12)/(AE13-AE12)))</f>
        <v>28.302666666666667</v>
      </c>
      <c r="AF30" s="104"/>
      <c r="AG30" s="90" t="s">
        <v>143</v>
      </c>
      <c r="AH30" s="91">
        <f>+SUM(AJ7:AJ15)</f>
        <v>0.25490196078431371</v>
      </c>
      <c r="AI30" s="103"/>
      <c r="AJ30" s="92" t="s">
        <v>144</v>
      </c>
      <c r="AK30" s="93">
        <f>+AF13+(($A$30-AK14)*((AF14-AF13)/(AK14-AK13)))</f>
        <v>25.165714285714287</v>
      </c>
      <c r="AL30" s="104"/>
      <c r="AM30" s="90" t="s">
        <v>143</v>
      </c>
      <c r="AN30" s="91">
        <f>+SUM(AP7:AP15)</f>
        <v>0.27450980392156865</v>
      </c>
      <c r="AO30" s="103"/>
      <c r="AP30" s="92" t="s">
        <v>144</v>
      </c>
      <c r="AQ30" s="92">
        <f>+AL12+(($A$30-AQ12)*((AL12-AL11)/(AQ12-AQ11)))</f>
        <v>23.656000000000002</v>
      </c>
      <c r="AR30" s="104"/>
      <c r="AS30" s="90" t="s">
        <v>143</v>
      </c>
      <c r="AT30" s="91">
        <f>+SUM(AV7:AV15)</f>
        <v>0.29702970297029702</v>
      </c>
      <c r="AU30" s="103"/>
      <c r="AV30" s="92" t="s">
        <v>144</v>
      </c>
      <c r="AW30" s="92">
        <f>+AR11+(($A$30-AW11)*((AR11-AR10)/(AW11-AW10)))</f>
        <v>16.376000000000001</v>
      </c>
      <c r="AX30" s="104"/>
      <c r="AY30" s="90" t="s">
        <v>143</v>
      </c>
      <c r="AZ30" s="91">
        <f>+SUM(BB7:BB15)</f>
        <v>0.43269230769230771</v>
      </c>
      <c r="BA30" s="103"/>
      <c r="BB30" s="92" t="s">
        <v>144</v>
      </c>
      <c r="BC30" s="92">
        <f>+AX14+(($A$30-BC14)*((AX14-AX13)/(BC14-BC13)))</f>
        <v>15.165000000000006</v>
      </c>
      <c r="BD30" s="104"/>
      <c r="BE30" s="90" t="s">
        <v>143</v>
      </c>
      <c r="BF30" s="91">
        <f>+SUM(BH7:BH15)</f>
        <v>0.36190476190476195</v>
      </c>
      <c r="BG30" s="103"/>
      <c r="BH30" s="92" t="s">
        <v>144</v>
      </c>
      <c r="BI30" s="92">
        <f>+BD10+(($A$30-BI10)*((BD10-BD9)/(BI10-BI9)))</f>
        <v>11.08</v>
      </c>
      <c r="BJ30" s="104"/>
      <c r="BK30" s="90" t="s">
        <v>143</v>
      </c>
      <c r="BL30" s="91">
        <f>+SUM(BN7:BN15)</f>
        <v>0.29702970297029702</v>
      </c>
      <c r="BM30" s="103"/>
      <c r="BN30" s="92" t="s">
        <v>144</v>
      </c>
      <c r="BO30" s="92">
        <f>+BJ11+(($A$30-BO11)*((BJ11-BJ10)/(BO11-BO10)))</f>
        <v>12.662999999999998</v>
      </c>
      <c r="BP30" s="104"/>
      <c r="BQ30" s="90" t="s">
        <v>143</v>
      </c>
      <c r="BR30" s="91">
        <f>+SUM(BT7:BT15)</f>
        <v>0.29702970297029707</v>
      </c>
      <c r="BS30" s="103"/>
      <c r="BT30" s="92" t="s">
        <v>144</v>
      </c>
      <c r="BU30" s="92">
        <f>+BP14+(($A$30-BU14)*((BP14-BP13)/(BU14-BU13)))</f>
        <v>39.453333333333333</v>
      </c>
    </row>
    <row r="31" spans="1:73" x14ac:dyDescent="0.25">
      <c r="A31" s="53">
        <v>0.5</v>
      </c>
      <c r="B31" s="53"/>
      <c r="C31" s="90" t="s">
        <v>145</v>
      </c>
      <c r="D31" s="91">
        <f>+SUM(F16:F19)</f>
        <v>0.53636363636363638</v>
      </c>
      <c r="E31" s="104"/>
      <c r="F31" s="92" t="s">
        <v>146</v>
      </c>
      <c r="G31" s="93">
        <f>+A17+(($A$31-G17)*((A17-A16)/(G17-G16)))</f>
        <v>140.66666666666671</v>
      </c>
      <c r="I31" s="90" t="s">
        <v>145</v>
      </c>
      <c r="J31" s="91">
        <f>+SUM(L16:L19)</f>
        <v>0.39639639639639634</v>
      </c>
      <c r="K31" s="103"/>
      <c r="L31" s="92" t="s">
        <v>146</v>
      </c>
      <c r="M31" s="93">
        <f>+H17+(($A$31-M17)*((H17-H16)/(M17-M16)))</f>
        <v>131.16666666666669</v>
      </c>
      <c r="O31" s="90" t="s">
        <v>145</v>
      </c>
      <c r="P31" s="91">
        <f>+SUM(R16:R19)</f>
        <v>0.43564356435643564</v>
      </c>
      <c r="Q31" s="103"/>
      <c r="R31" s="92" t="s">
        <v>146</v>
      </c>
      <c r="S31" s="93">
        <f>+N16+(($A$31-S16)*((N16-N15)/(S16-S15)))</f>
        <v>86.1</v>
      </c>
      <c r="U31" s="90" t="s">
        <v>145</v>
      </c>
      <c r="V31" s="91">
        <f>+SUM(X16:X19)</f>
        <v>0.36893203883495146</v>
      </c>
      <c r="W31" s="103"/>
      <c r="X31" s="92" t="s">
        <v>146</v>
      </c>
      <c r="Y31" s="93">
        <f>+T16+(($A$31-Y16)*((T16-T15)/(Y16-Y15)))</f>
        <v>77.000000000000014</v>
      </c>
      <c r="Z31" s="104"/>
      <c r="AA31" s="90" t="s">
        <v>145</v>
      </c>
      <c r="AB31" s="91">
        <f>+SUM(AD16:AD19)</f>
        <v>0.67307692307692313</v>
      </c>
      <c r="AC31" s="103"/>
      <c r="AD31" s="92" t="s">
        <v>146</v>
      </c>
      <c r="AE31" s="93">
        <f>+Z16+(($A$31-AE16)*((Z16-Z15)/(AE16-AE15)))</f>
        <v>83</v>
      </c>
      <c r="AF31" s="104"/>
      <c r="AG31" s="90" t="s">
        <v>145</v>
      </c>
      <c r="AH31" s="91">
        <f>+SUM(AJ16:AJ19)</f>
        <v>0.59803921568627449</v>
      </c>
      <c r="AI31" s="103"/>
      <c r="AJ31" s="92" t="s">
        <v>146</v>
      </c>
      <c r="AK31" s="93">
        <f>+AF15+(($A$31-AK15)*((AF15-AF14)/(AK15-AK14)))</f>
        <v>98.545454545454533</v>
      </c>
      <c r="AL31" s="104"/>
      <c r="AM31" s="90" t="s">
        <v>145</v>
      </c>
      <c r="AN31" s="91">
        <f>+SUM(AP16:AP19)</f>
        <v>0.47058823529411764</v>
      </c>
      <c r="AO31" s="103"/>
      <c r="AP31" s="92" t="s">
        <v>146</v>
      </c>
      <c r="AQ31" s="92">
        <f>+AL16+(($A$31-AQ16)*((AL16-AL15)/(AQ16-AQ15)))</f>
        <v>87.63636363636364</v>
      </c>
      <c r="AR31" s="104"/>
      <c r="AS31" s="90" t="s">
        <v>145</v>
      </c>
      <c r="AT31" s="91">
        <f>+SUM(AV16:AV19)</f>
        <v>0.43564356435643564</v>
      </c>
      <c r="AU31" s="103"/>
      <c r="AV31" s="92" t="s">
        <v>146</v>
      </c>
      <c r="AW31" s="92">
        <f>+AR15+(($A$31-AW15)*((AR15-AR14/(AW15-AW14))))</f>
        <v>39.963061690784471</v>
      </c>
      <c r="AX31" s="104"/>
      <c r="AY31" s="90" t="s">
        <v>145</v>
      </c>
      <c r="AZ31" s="91">
        <f>+SUM(BB16:BB19)</f>
        <v>0.44230769230769229</v>
      </c>
      <c r="BA31" s="103"/>
      <c r="BB31" s="92" t="s">
        <v>146</v>
      </c>
      <c r="BC31" s="92">
        <f>+AX16+(($A$31-BC16)*((AX16-AX15)/(BC16-BC15)))</f>
        <v>61</v>
      </c>
      <c r="BD31" s="104"/>
      <c r="BE31" s="90" t="s">
        <v>145</v>
      </c>
      <c r="BF31" s="91">
        <f>+SUM(BH16:BH19)</f>
        <v>0.53333333333333333</v>
      </c>
      <c r="BG31" s="103"/>
      <c r="BH31" s="92" t="s">
        <v>146</v>
      </c>
      <c r="BI31" s="92">
        <f>+BD16+(($A$31-BI16)*((BD16-BD15)/(BI16-BI15)))</f>
        <v>69.35294117647058</v>
      </c>
      <c r="BJ31" s="104"/>
      <c r="BK31" s="90" t="s">
        <v>145</v>
      </c>
      <c r="BL31" s="91">
        <f>+SUM(BN16:BN19)</f>
        <v>0.57425742574257432</v>
      </c>
      <c r="BM31" s="103"/>
      <c r="BN31" s="92" t="s">
        <v>146</v>
      </c>
      <c r="BO31" s="92">
        <f>+BJ18+(($A$31-BO18)*((BJ18-BJ17)/(BO18-BO17)))</f>
        <v>28.588235294117652</v>
      </c>
      <c r="BP31" s="104"/>
      <c r="BQ31" s="90" t="s">
        <v>145</v>
      </c>
      <c r="BR31" s="91">
        <f>+SUM(BT16:BT19)</f>
        <v>0.61386138613861396</v>
      </c>
      <c r="BS31" s="103"/>
      <c r="BT31" s="92" t="s">
        <v>146</v>
      </c>
      <c r="BU31" s="92">
        <f>+BP16+(($A$31-BU16)*((BP16-BP15)/(BU16-BU15)))</f>
        <v>84.428571428571431</v>
      </c>
    </row>
    <row r="32" spans="1:73" x14ac:dyDescent="0.25">
      <c r="A32" s="53">
        <v>0.84</v>
      </c>
      <c r="B32" s="53"/>
      <c r="C32" s="90" t="s">
        <v>147</v>
      </c>
      <c r="D32" s="91">
        <f>SUM(F20:F22)</f>
        <v>0.17272727272727273</v>
      </c>
      <c r="E32" s="104"/>
      <c r="F32" s="92" t="s">
        <v>148</v>
      </c>
      <c r="G32" s="93">
        <f>+A18+(($A$32-G18)*((A18-A17)/(G18-G17)))</f>
        <v>338.07999999999993</v>
      </c>
      <c r="I32" s="90" t="s">
        <v>147</v>
      </c>
      <c r="J32" s="91">
        <f>SUM(L20:L22)</f>
        <v>0.2072072072072072</v>
      </c>
      <c r="K32" s="103"/>
      <c r="L32" s="92" t="s">
        <v>148</v>
      </c>
      <c r="M32" s="93">
        <f>+H21+(($A$32-M21)*((H21-H20)/(M21-M20)))</f>
        <v>422.74999999999983</v>
      </c>
      <c r="O32" s="90" t="s">
        <v>147</v>
      </c>
      <c r="P32" s="91">
        <f>SUM(R20:R22)</f>
        <v>0.14851485148514854</v>
      </c>
      <c r="Q32" s="103"/>
      <c r="R32" s="92" t="s">
        <v>148</v>
      </c>
      <c r="S32" s="93">
        <f>+N19+(($A$32-S19)*((N19-N18)/(S19-S18)))</f>
        <v>247.98545454545453</v>
      </c>
      <c r="U32" s="90" t="s">
        <v>147</v>
      </c>
      <c r="V32" s="91">
        <f>SUM(X20:X22)</f>
        <v>0.16504854368932037</v>
      </c>
      <c r="W32" s="103"/>
      <c r="X32" s="92" t="s">
        <v>148</v>
      </c>
      <c r="Y32" s="93">
        <f>+T20+(($A$32-Y20)*((T20-T19)/(Y20-Y19)))</f>
        <v>272.11200000000014</v>
      </c>
      <c r="Z32" s="104"/>
      <c r="AA32" s="90" t="s">
        <v>147</v>
      </c>
      <c r="AB32" s="91">
        <f>SUM(AD20:AD22)</f>
        <v>9.6153846153846159E-3</v>
      </c>
      <c r="AC32" s="103"/>
      <c r="AD32" s="92" t="s">
        <v>148</v>
      </c>
      <c r="AE32" s="93">
        <f>+Z18+(($A$32-AE18)*((Z18-Z17)/(AE18-AE17)))</f>
        <v>135.66999999999999</v>
      </c>
      <c r="AF32" s="104"/>
      <c r="AG32" s="90" t="s">
        <v>147</v>
      </c>
      <c r="AH32" s="91">
        <f>SUM(AJ20:AJ22)</f>
        <v>9.8039215686274508E-2</v>
      </c>
      <c r="AI32" s="103"/>
      <c r="AJ32" s="92" t="s">
        <v>148</v>
      </c>
      <c r="AK32" s="93">
        <f>+AF19+(($A$32-AK19)*((AF19-AF18)/(AK19-AK18)))</f>
        <v>207.96799999999996</v>
      </c>
      <c r="AL32" s="104"/>
      <c r="AM32" s="90" t="s">
        <v>147</v>
      </c>
      <c r="AN32" s="91">
        <f>SUM(AP20:AP22)</f>
        <v>0.12745098039215685</v>
      </c>
      <c r="AO32" s="103"/>
      <c r="AP32" s="92" t="s">
        <v>148</v>
      </c>
      <c r="AQ32" s="92">
        <f>+AL19+(($A$32-AQ19)*((AL19-AL18)/(AQ19-AQ18)))</f>
        <v>192.9200000000001</v>
      </c>
      <c r="AR32" s="104"/>
      <c r="AS32" s="90" t="s">
        <v>147</v>
      </c>
      <c r="AT32" s="91">
        <f>SUM(AV20:AV22)</f>
        <v>0.14851485148514851</v>
      </c>
      <c r="AU32" s="103"/>
      <c r="AV32" s="92" t="s">
        <v>148</v>
      </c>
      <c r="AW32" s="92">
        <f>+AR18+(($A$32-AW18)*((AR18-AR17)/(AW18-AW17)))</f>
        <v>189.98399999999998</v>
      </c>
      <c r="AX32" s="104"/>
      <c r="AY32" s="90" t="s">
        <v>147</v>
      </c>
      <c r="AZ32" s="91">
        <f>SUM(BB20:BB22)</f>
        <v>2.8846153846153848E-2</v>
      </c>
      <c r="BA32" s="103"/>
      <c r="BB32" s="92" t="s">
        <v>148</v>
      </c>
      <c r="BC32" s="92">
        <f>+AX17+(($A$32-BC17)*((AX17-AX16)/(BC17-BC16)))</f>
        <v>108.59076923076921</v>
      </c>
      <c r="BD32" s="104"/>
      <c r="BE32" s="90" t="s">
        <v>147</v>
      </c>
      <c r="BF32" s="91">
        <f>SUM(BH20:BH22)</f>
        <v>0</v>
      </c>
      <c r="BG32" s="103"/>
      <c r="BH32" s="92" t="s">
        <v>148</v>
      </c>
      <c r="BI32" s="92">
        <f>+BD18+(($A$32-BI18)*((BD18-BD17)/(BI18-BI17)))</f>
        <v>140.1333333333333</v>
      </c>
      <c r="BJ32" s="104"/>
      <c r="BK32" s="90" t="s">
        <v>147</v>
      </c>
      <c r="BL32" s="91">
        <f>SUM(BN20:BN22)</f>
        <v>0</v>
      </c>
      <c r="BM32" s="103"/>
      <c r="BN32" s="92" t="s">
        <v>148</v>
      </c>
      <c r="BO32" s="92">
        <f>+BJ18+(($A$32-BO18)*((BJ18-BJ17)/(BO18-BO17)))</f>
        <v>133.62823529411762</v>
      </c>
      <c r="BP32" s="104"/>
      <c r="BQ32" s="90" t="s">
        <v>147</v>
      </c>
      <c r="BR32" s="91">
        <f>SUM(BT20:BT22)</f>
        <v>4.9504950495049507E-2</v>
      </c>
      <c r="BS32" s="103"/>
      <c r="BT32" s="92" t="s">
        <v>148</v>
      </c>
      <c r="BU32" s="92">
        <f>+BP18+(($A$32-BU18)*((BP18-BP17)/(BU18-BU17)))</f>
        <v>167.67999999999998</v>
      </c>
    </row>
    <row r="33" spans="1:73" x14ac:dyDescent="0.25">
      <c r="A33" s="53">
        <v>0.95</v>
      </c>
      <c r="B33" s="53"/>
      <c r="C33" s="90" t="s">
        <v>149</v>
      </c>
      <c r="D33" s="91">
        <f>+F23</f>
        <v>0</v>
      </c>
      <c r="E33" s="104"/>
      <c r="F33" s="92" t="s">
        <v>150</v>
      </c>
      <c r="G33" s="93">
        <f>+A21+(($A$33-G21)*((A21-A20)/(G21-G20)))</f>
        <v>418.25000000000011</v>
      </c>
      <c r="I33" s="90" t="s">
        <v>149</v>
      </c>
      <c r="J33" s="91">
        <f>+L23</f>
        <v>1.8018018018018018E-2</v>
      </c>
      <c r="K33" s="103"/>
      <c r="L33" s="92" t="s">
        <v>150</v>
      </c>
      <c r="M33" s="89">
        <f>+H22+(($A$33-M22)*((H22-H21)/(M22-M21)))</f>
        <v>1056.9142857142845</v>
      </c>
      <c r="O33" s="90" t="s">
        <v>149</v>
      </c>
      <c r="P33" s="91">
        <f>+R23</f>
        <v>0</v>
      </c>
      <c r="Q33" s="103"/>
      <c r="R33" s="92" t="s">
        <v>150</v>
      </c>
      <c r="S33" s="89">
        <f>+N20+(($A$33-S20)*((N20-N19)/(S20-S19)))</f>
        <v>361.47</v>
      </c>
      <c r="U33" s="90" t="s">
        <v>149</v>
      </c>
      <c r="V33" s="91">
        <f>+X23</f>
        <v>9.7087378640776691E-3</v>
      </c>
      <c r="W33" s="103"/>
      <c r="X33" s="92" t="s">
        <v>150</v>
      </c>
      <c r="Y33" s="93">
        <f>+T21+(($A$33-Y21)*((T21-T20)/(Y21-Y20)))</f>
        <v>468.87500000000057</v>
      </c>
      <c r="Z33" s="104"/>
      <c r="AA33" s="90" t="s">
        <v>149</v>
      </c>
      <c r="AB33" s="91">
        <f>+AD23</f>
        <v>0</v>
      </c>
      <c r="AC33" s="103"/>
      <c r="AD33" s="92" t="s">
        <v>150</v>
      </c>
      <c r="AE33" s="93">
        <f>+Z18+(($A$33-AE18)*((Z18-Z17)/(AE18-AE17)))</f>
        <v>172.85</v>
      </c>
      <c r="AF33" s="104"/>
      <c r="AG33" s="90" t="s">
        <v>149</v>
      </c>
      <c r="AH33" s="91">
        <f>+AJ23</f>
        <v>0</v>
      </c>
      <c r="AI33" s="103"/>
      <c r="AJ33" s="92" t="s">
        <v>150</v>
      </c>
      <c r="AK33" s="94">
        <f>+AF20+(($A$33-AK20)*((AF20-AF19)/(AK20-AK19)))</f>
        <v>359.87999999999977</v>
      </c>
      <c r="AL33" s="104"/>
      <c r="AM33" s="90" t="s">
        <v>149</v>
      </c>
      <c r="AN33" s="91">
        <f>+AP23</f>
        <v>0</v>
      </c>
      <c r="AO33" s="103"/>
      <c r="AP33" s="92" t="s">
        <v>150</v>
      </c>
      <c r="AQ33" s="92">
        <f>+AL21+(($A$33-AQ21)*((AL21-AL20)/(AQ21-AQ20)))</f>
        <v>409.50000000000011</v>
      </c>
      <c r="AR33" s="104"/>
      <c r="AS33" s="90" t="s">
        <v>149</v>
      </c>
      <c r="AT33" s="91">
        <f>+AV23</f>
        <v>0</v>
      </c>
      <c r="AU33" s="103"/>
      <c r="AV33" s="92" t="s">
        <v>150</v>
      </c>
      <c r="AW33" s="92">
        <f>+AR19+(($A$33-AW19)*((AR19-AR18)/(AW19-AW18)))</f>
        <v>407.23999999999967</v>
      </c>
      <c r="AX33" s="104"/>
      <c r="AY33" s="90" t="s">
        <v>149</v>
      </c>
      <c r="AZ33" s="91">
        <f>+BB23</f>
        <v>0</v>
      </c>
      <c r="BA33" s="103"/>
      <c r="BB33" s="92" t="s">
        <v>150</v>
      </c>
      <c r="BC33" s="92">
        <f>+AX19+(($A$33-BC19)*((AX19-AX18)/(BC19-BC18)))</f>
        <v>214.1999999999999</v>
      </c>
      <c r="BD33" s="104"/>
      <c r="BE33" s="90" t="s">
        <v>149</v>
      </c>
      <c r="BF33" s="91">
        <f>+BH23</f>
        <v>0</v>
      </c>
      <c r="BG33" s="103"/>
      <c r="BH33" s="92" t="s">
        <v>150</v>
      </c>
      <c r="BI33" s="92">
        <f>+BD18+(($A$33-BI18)*((BD18-BD17)/(BI18-BI17)))</f>
        <v>173.49999999999994</v>
      </c>
      <c r="BJ33" s="104"/>
      <c r="BK33" s="90" t="s">
        <v>149</v>
      </c>
      <c r="BL33" s="91">
        <f>+BN23</f>
        <v>0</v>
      </c>
      <c r="BM33" s="103"/>
      <c r="BN33" s="92" t="s">
        <v>150</v>
      </c>
      <c r="BO33" s="92">
        <f>+BJ18+(($A$33-BO18)*((BJ18-BJ17)/(BO18-BO17)))</f>
        <v>167.61176470588231</v>
      </c>
      <c r="BP33" s="104"/>
      <c r="BQ33" s="90" t="s">
        <v>149</v>
      </c>
      <c r="BR33" s="91">
        <f>+BT23</f>
        <v>0</v>
      </c>
      <c r="BS33" s="103"/>
      <c r="BT33" s="92" t="s">
        <v>150</v>
      </c>
      <c r="BU33" s="92">
        <f>+BP19+(($A$33-BU19)*((BP19-BP18)/(BU19-BU18)))</f>
        <v>255.23999999999984</v>
      </c>
    </row>
    <row r="34" spans="1:73" x14ac:dyDescent="0.25">
      <c r="D34" s="80"/>
      <c r="E34" s="103"/>
      <c r="F34" s="105" t="s">
        <v>151</v>
      </c>
      <c r="G34" s="106"/>
      <c r="K34" s="103"/>
      <c r="L34" s="105" t="s">
        <v>151</v>
      </c>
      <c r="M34" s="106"/>
      <c r="Q34" s="103"/>
      <c r="R34" s="105" t="s">
        <v>151</v>
      </c>
      <c r="S34" s="106"/>
      <c r="W34" s="103"/>
      <c r="X34" s="105" t="s">
        <v>151</v>
      </c>
      <c r="Y34" s="106"/>
      <c r="AC34" s="103"/>
      <c r="AD34" s="105" t="s">
        <v>151</v>
      </c>
      <c r="AE34" s="106"/>
      <c r="AF34" s="52"/>
      <c r="AG34" s="52"/>
      <c r="AH34" s="52"/>
      <c r="AI34" s="103"/>
      <c r="AJ34" s="105" t="s">
        <v>151</v>
      </c>
      <c r="AK34" s="106"/>
      <c r="AL34" s="52"/>
      <c r="AM34" s="52"/>
      <c r="AN34" s="52"/>
      <c r="AO34" s="103"/>
      <c r="AP34" s="105" t="s">
        <v>151</v>
      </c>
      <c r="AQ34" s="106"/>
      <c r="AU34" s="103"/>
      <c r="AV34" s="105" t="s">
        <v>151</v>
      </c>
      <c r="AW34" s="106"/>
      <c r="BA34" s="103"/>
      <c r="BB34" s="105" t="s">
        <v>151</v>
      </c>
      <c r="BC34" s="106"/>
      <c r="BG34" s="103"/>
      <c r="BH34" s="105" t="s">
        <v>151</v>
      </c>
      <c r="BI34" s="106"/>
      <c r="BM34" s="103"/>
      <c r="BN34" s="105" t="s">
        <v>151</v>
      </c>
      <c r="BO34" s="106"/>
      <c r="BS34" s="103"/>
      <c r="BT34" s="105" t="s">
        <v>151</v>
      </c>
      <c r="BU34" s="106"/>
    </row>
    <row r="35" spans="1:73" x14ac:dyDescent="0.25">
      <c r="E35" s="103"/>
      <c r="AC35" s="52"/>
      <c r="AD35" s="52"/>
      <c r="AE35" s="52"/>
      <c r="AF35" s="52"/>
      <c r="AG35" s="52"/>
      <c r="AH35" s="52"/>
      <c r="AI35" s="52"/>
      <c r="AJ35" s="52"/>
      <c r="AK35" s="95"/>
      <c r="AL35" s="52"/>
      <c r="AM35" s="52"/>
      <c r="AN35" s="52"/>
    </row>
    <row r="36" spans="1:73" x14ac:dyDescent="0.25">
      <c r="I36" s="53"/>
      <c r="AC36" s="52"/>
      <c r="AD36" s="52"/>
      <c r="AE36" s="52"/>
      <c r="AF36" s="52"/>
      <c r="AG36" s="52"/>
      <c r="AH36" s="52"/>
      <c r="AI36" s="52"/>
      <c r="AJ36" s="52"/>
      <c r="AK36" s="95"/>
      <c r="AL36" s="52"/>
      <c r="AM36" s="52"/>
      <c r="AN36" s="52"/>
    </row>
    <row r="37" spans="1:73" x14ac:dyDescent="0.25">
      <c r="I37" s="53"/>
      <c r="AC37" s="52"/>
      <c r="AD37" s="52"/>
      <c r="AE37" s="52"/>
      <c r="AF37" s="52"/>
      <c r="AG37" s="52"/>
      <c r="AH37" s="52"/>
      <c r="AI37" s="52"/>
      <c r="AJ37" s="52"/>
      <c r="AK37" s="95"/>
      <c r="AL37" s="52"/>
      <c r="AM37" s="52"/>
      <c r="AN37" s="52"/>
    </row>
    <row r="38" spans="1:73" x14ac:dyDescent="0.25">
      <c r="I38" s="53"/>
      <c r="AC38" s="52"/>
      <c r="AD38" s="52"/>
      <c r="AE38" s="52"/>
      <c r="AF38" s="52"/>
      <c r="AG38" s="52"/>
      <c r="AH38" s="52"/>
      <c r="AI38" s="52"/>
      <c r="AJ38" s="52"/>
      <c r="AK38" s="95"/>
      <c r="AL38" s="52"/>
      <c r="AM38" s="52"/>
      <c r="AN38" s="52"/>
    </row>
    <row r="39" spans="1:73" x14ac:dyDescent="0.25">
      <c r="I39" s="53"/>
      <c r="AC39" s="52"/>
      <c r="AD39" s="52"/>
      <c r="AE39" s="52"/>
      <c r="AF39" s="52"/>
      <c r="AG39" s="52"/>
      <c r="AH39" s="52"/>
      <c r="AI39" s="52"/>
      <c r="AJ39" s="52"/>
      <c r="AK39" s="52"/>
      <c r="AL39" s="52"/>
      <c r="AM39" s="52"/>
      <c r="AN39" s="52"/>
    </row>
    <row r="40" spans="1:73" x14ac:dyDescent="0.25">
      <c r="I40" s="53"/>
      <c r="AC40" s="52"/>
      <c r="AD40" s="52"/>
      <c r="AE40" s="52"/>
      <c r="AF40" s="52"/>
      <c r="AG40" s="52"/>
      <c r="AH40" s="52"/>
      <c r="AI40" s="52"/>
      <c r="AJ40" s="52"/>
      <c r="AK40" s="52"/>
      <c r="AL40" s="52"/>
      <c r="AM40" s="52"/>
      <c r="AN40" s="52"/>
    </row>
    <row r="41" spans="1:73" x14ac:dyDescent="0.25">
      <c r="I41" s="53"/>
      <c r="AC41" s="52"/>
      <c r="AD41" s="52"/>
      <c r="AE41" s="52"/>
      <c r="AF41" s="52"/>
      <c r="AG41" s="52"/>
      <c r="AH41" s="52"/>
      <c r="AI41" s="52"/>
      <c r="AJ41" s="52"/>
      <c r="AK41" s="52"/>
      <c r="AL41" s="52"/>
      <c r="AM41" s="52"/>
      <c r="AN41" s="52"/>
    </row>
    <row r="42" spans="1:73" x14ac:dyDescent="0.25">
      <c r="I42" s="53"/>
      <c r="AC42" s="52"/>
      <c r="AD42" s="52"/>
      <c r="AE42" s="52"/>
      <c r="AF42" s="52"/>
      <c r="AG42" s="52"/>
      <c r="AH42" s="52"/>
      <c r="AI42" s="52"/>
      <c r="AJ42" s="52"/>
      <c r="AK42" s="52"/>
      <c r="AL42" s="52"/>
      <c r="AM42" s="52"/>
      <c r="AN42" s="52"/>
    </row>
    <row r="43" spans="1:73" x14ac:dyDescent="0.25">
      <c r="I43" s="53"/>
      <c r="AC43" s="52"/>
      <c r="AD43" s="52"/>
      <c r="AE43" s="52"/>
      <c r="AF43" s="52"/>
      <c r="AG43" s="52"/>
      <c r="AH43" s="52"/>
      <c r="AI43" s="52"/>
      <c r="AJ43" s="52"/>
      <c r="AK43" s="52"/>
      <c r="AL43" s="52"/>
      <c r="AM43" s="52"/>
      <c r="AN43" s="52"/>
    </row>
    <row r="44" spans="1:73" x14ac:dyDescent="0.25">
      <c r="I44" s="53"/>
      <c r="AC44" s="52"/>
      <c r="AD44" s="52"/>
      <c r="AE44" s="52"/>
      <c r="AF44" s="52"/>
      <c r="AG44" s="52"/>
      <c r="AH44" s="52"/>
      <c r="AI44" s="52"/>
      <c r="AJ44" s="52"/>
      <c r="AK44" s="52"/>
      <c r="AL44" s="52"/>
      <c r="AM44" s="52"/>
      <c r="AN44" s="52"/>
    </row>
    <row r="45" spans="1:73" x14ac:dyDescent="0.25">
      <c r="I45" s="53"/>
      <c r="AC45" s="52"/>
      <c r="AD45" s="52"/>
      <c r="AE45" s="52"/>
      <c r="AF45" s="52"/>
      <c r="AG45" s="52"/>
      <c r="AH45" s="52"/>
      <c r="AI45" s="52"/>
      <c r="AJ45" s="52"/>
      <c r="AK45" s="52"/>
      <c r="AL45" s="52"/>
      <c r="AM45" s="52"/>
      <c r="AN45" s="52"/>
    </row>
    <row r="46" spans="1:73" x14ac:dyDescent="0.25">
      <c r="I46" s="53"/>
      <c r="AC46" s="52"/>
      <c r="AD46" s="52"/>
      <c r="AE46" s="52"/>
      <c r="AF46" s="52"/>
      <c r="AG46" s="52"/>
      <c r="AH46" s="52"/>
      <c r="AI46" s="52"/>
      <c r="AJ46" s="52"/>
      <c r="AK46" s="52"/>
      <c r="AL46" s="52"/>
      <c r="AM46" s="52"/>
      <c r="AN46" s="52"/>
    </row>
    <row r="47" spans="1:73" x14ac:dyDescent="0.25">
      <c r="I47" s="53"/>
      <c r="AC47" s="52"/>
      <c r="AD47" s="52"/>
      <c r="AE47" s="52"/>
      <c r="AF47" s="52"/>
      <c r="AG47" s="52"/>
      <c r="AH47" s="52"/>
      <c r="AI47" s="52"/>
      <c r="AJ47" s="52"/>
      <c r="AK47" s="52"/>
      <c r="AL47" s="52"/>
      <c r="AM47" s="52"/>
      <c r="AN47" s="52"/>
    </row>
    <row r="48" spans="1:73" x14ac:dyDescent="0.25">
      <c r="I48" s="53"/>
    </row>
    <row r="49" spans="9:10" x14ac:dyDescent="0.25">
      <c r="I49" s="53"/>
    </row>
    <row r="50" spans="9:10" x14ac:dyDescent="0.25">
      <c r="I50" s="53"/>
    </row>
    <row r="51" spans="9:10" x14ac:dyDescent="0.25">
      <c r="I51" s="53"/>
    </row>
    <row r="52" spans="9:10" x14ac:dyDescent="0.25">
      <c r="I52" s="53"/>
    </row>
    <row r="53" spans="9:10" x14ac:dyDescent="0.25">
      <c r="I53" s="53"/>
    </row>
    <row r="54" spans="9:10" x14ac:dyDescent="0.25">
      <c r="I54" s="53"/>
    </row>
    <row r="57" spans="9:10" x14ac:dyDescent="0.25">
      <c r="I57" s="96"/>
      <c r="J57" s="96"/>
    </row>
    <row r="58" spans="9:10" x14ac:dyDescent="0.25">
      <c r="I58" s="96"/>
      <c r="J58" s="96"/>
    </row>
    <row r="59" spans="9:10" x14ac:dyDescent="0.25">
      <c r="I59" s="96"/>
      <c r="J59" s="96"/>
    </row>
  </sheetData>
  <mergeCells count="40">
    <mergeCell ref="BT34:BU34"/>
    <mergeCell ref="C1:M1"/>
    <mergeCell ref="O1:Y1"/>
    <mergeCell ref="AA1:AK1"/>
    <mergeCell ref="AM1:AW1"/>
    <mergeCell ref="AY1:BI1"/>
    <mergeCell ref="BK1:BU1"/>
    <mergeCell ref="F34:G34"/>
    <mergeCell ref="L34:M34"/>
    <mergeCell ref="R34:S34"/>
    <mergeCell ref="X34:Y34"/>
    <mergeCell ref="AD34:AE34"/>
    <mergeCell ref="AJ34:AK34"/>
    <mergeCell ref="AL28:AL33"/>
    <mergeCell ref="AR28:AR33"/>
    <mergeCell ref="AO27:AO34"/>
    <mergeCell ref="BM27:BM34"/>
    <mergeCell ref="BS27:BS34"/>
    <mergeCell ref="BJ28:BJ33"/>
    <mergeCell ref="BP28:BP33"/>
    <mergeCell ref="BN34:BO34"/>
    <mergeCell ref="AP34:AQ34"/>
    <mergeCell ref="AV34:AW34"/>
    <mergeCell ref="BB34:BC34"/>
    <mergeCell ref="BH34:BI34"/>
    <mergeCell ref="AX28:AX33"/>
    <mergeCell ref="BD28:BD33"/>
    <mergeCell ref="AU27:AU34"/>
    <mergeCell ref="BA27:BA34"/>
    <mergeCell ref="BG27:BG34"/>
    <mergeCell ref="AI27:AI34"/>
    <mergeCell ref="E28:E33"/>
    <mergeCell ref="Z28:Z33"/>
    <mergeCell ref="AF28:AF33"/>
    <mergeCell ref="E34:E35"/>
    <mergeCell ref="E26:E27"/>
    <mergeCell ref="K27:K34"/>
    <mergeCell ref="Q27:Q34"/>
    <mergeCell ref="W27:W34"/>
    <mergeCell ref="AC27:AC34"/>
  </mergeCells>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67" sqref="F67"/>
    </sheetView>
  </sheetViews>
  <sheetFormatPr defaultColWidth="11" defaultRowHeight="15.75" x14ac:dyDescent="0.25"/>
  <sheetData>
    <row r="1" spans="1:6" x14ac:dyDescent="0.25">
      <c r="A1" s="2" t="s">
        <v>152</v>
      </c>
      <c r="B1" s="2" t="s">
        <v>153</v>
      </c>
      <c r="C1" s="2" t="s">
        <v>154</v>
      </c>
      <c r="D1" s="2" t="s">
        <v>155</v>
      </c>
      <c r="E1" s="2" t="s">
        <v>156</v>
      </c>
      <c r="F1" s="57"/>
    </row>
    <row r="2" spans="1:6" x14ac:dyDescent="0.25">
      <c r="A2" s="57" t="s">
        <v>157</v>
      </c>
      <c r="B2" s="57">
        <v>103</v>
      </c>
      <c r="C2" s="57" t="s">
        <v>158</v>
      </c>
      <c r="D2" s="57">
        <v>25</v>
      </c>
      <c r="E2" s="57">
        <v>25</v>
      </c>
      <c r="F2" s="57"/>
    </row>
    <row r="3" spans="1:6" x14ac:dyDescent="0.25">
      <c r="A3" s="57" t="s">
        <v>159</v>
      </c>
      <c r="B3" s="57">
        <v>108</v>
      </c>
      <c r="C3" s="57" t="s">
        <v>160</v>
      </c>
      <c r="D3" s="57">
        <v>10</v>
      </c>
      <c r="E3" s="57">
        <v>15</v>
      </c>
      <c r="F3" s="57"/>
    </row>
    <row r="4" spans="1:6" x14ac:dyDescent="0.25">
      <c r="A4" s="57" t="s">
        <v>159</v>
      </c>
      <c r="B4" s="57">
        <v>109</v>
      </c>
      <c r="C4" s="57" t="s">
        <v>161</v>
      </c>
      <c r="D4" s="57">
        <v>100</v>
      </c>
      <c r="E4" s="57">
        <v>20</v>
      </c>
      <c r="F4" s="57"/>
    </row>
    <row r="5" spans="1:6" x14ac:dyDescent="0.25">
      <c r="A5" s="57" t="s">
        <v>159</v>
      </c>
      <c r="B5" s="57">
        <v>174</v>
      </c>
      <c r="C5" s="57" t="s">
        <v>162</v>
      </c>
      <c r="D5" s="57">
        <v>175</v>
      </c>
      <c r="E5" s="57">
        <v>3</v>
      </c>
      <c r="F5" s="57"/>
    </row>
    <row r="6" spans="1:6" x14ac:dyDescent="0.25">
      <c r="A6" s="57" t="s">
        <v>159</v>
      </c>
      <c r="B6" s="57">
        <v>189</v>
      </c>
      <c r="C6" s="57" t="s">
        <v>163</v>
      </c>
      <c r="D6" s="57">
        <v>400</v>
      </c>
      <c r="E6" s="57">
        <v>20</v>
      </c>
      <c r="F6" s="57"/>
    </row>
    <row r="7" spans="1:6" x14ac:dyDescent="0.25">
      <c r="A7" s="57"/>
      <c r="B7" s="57"/>
      <c r="C7" s="57"/>
      <c r="D7" s="57"/>
      <c r="E7" s="57"/>
      <c r="F7" s="57"/>
    </row>
    <row r="8" spans="1:6" x14ac:dyDescent="0.25">
      <c r="A8" s="57"/>
      <c r="B8" s="57"/>
      <c r="C8" s="57"/>
      <c r="D8" s="57"/>
      <c r="E8" s="57"/>
      <c r="F8" s="57"/>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Complete Data Set</vt:lpstr>
      <vt:lpstr>Pebble Counts</vt:lpstr>
      <vt:lpstr>Special Cases</vt:lpstr>
    </vt:vector>
  </TitlesOfParts>
  <Company>Inter-Fluve,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Graca</dc:creator>
  <cp:lastModifiedBy>Gardner</cp:lastModifiedBy>
  <dcterms:created xsi:type="dcterms:W3CDTF">2014-12-09T20:22:25Z</dcterms:created>
  <dcterms:modified xsi:type="dcterms:W3CDTF">2015-02-19T23:13:51Z</dcterms:modified>
</cp:coreProperties>
</file>