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13125" yWindow="795" windowWidth="25605" windowHeight="16440" tabRatio="500" activeTab="2"/>
  </bookViews>
  <sheets>
    <sheet name="Summary" sheetId="1" r:id="rId1"/>
    <sheet name="Complete Data Set" sheetId="2" r:id="rId2"/>
    <sheet name="Pebble Counts" sheetId="5" r:id="rId3"/>
  </sheets>
  <externalReferences>
    <externalReference r:id="rId4"/>
  </externalReferenc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G26" i="5" l="1"/>
  <c r="BH25" i="5"/>
  <c r="BF34" i="5"/>
  <c r="BA26" i="5"/>
  <c r="BB25" i="5"/>
  <c r="AZ34" i="5"/>
  <c r="AU26" i="5"/>
  <c r="AV25" i="5"/>
  <c r="AT34" i="5"/>
  <c r="AO26" i="5"/>
  <c r="AP25" i="5"/>
  <c r="AN34" i="5"/>
  <c r="AI26" i="5"/>
  <c r="AJ25" i="5"/>
  <c r="AH34" i="5"/>
  <c r="AC26" i="5"/>
  <c r="AD25" i="5"/>
  <c r="AB34" i="5"/>
  <c r="W26" i="5"/>
  <c r="X25" i="5"/>
  <c r="V34" i="5"/>
  <c r="Q26" i="5"/>
  <c r="R25" i="5"/>
  <c r="P34" i="5"/>
  <c r="K26" i="5"/>
  <c r="L25" i="5"/>
  <c r="J34" i="5"/>
  <c r="E26" i="5"/>
  <c r="F25" i="5"/>
  <c r="D34" i="5"/>
  <c r="BH20" i="5"/>
  <c r="BH21" i="5"/>
  <c r="BH22" i="5"/>
  <c r="BH23" i="5"/>
  <c r="BH24" i="5"/>
  <c r="BF33" i="5"/>
  <c r="BB20" i="5"/>
  <c r="BB21" i="5"/>
  <c r="BB22" i="5"/>
  <c r="BB23" i="5"/>
  <c r="BB24" i="5"/>
  <c r="AZ33" i="5"/>
  <c r="AV20" i="5"/>
  <c r="AV21" i="5"/>
  <c r="AV22" i="5"/>
  <c r="AV23" i="5"/>
  <c r="AV24" i="5"/>
  <c r="AT33" i="5"/>
  <c r="AP20" i="5"/>
  <c r="AP21" i="5"/>
  <c r="AP22" i="5"/>
  <c r="AP23" i="5"/>
  <c r="AP24" i="5"/>
  <c r="AN33" i="5"/>
  <c r="AJ20" i="5"/>
  <c r="AJ21" i="5"/>
  <c r="AJ22" i="5"/>
  <c r="AJ23" i="5"/>
  <c r="AJ24" i="5"/>
  <c r="AH33" i="5"/>
  <c r="AD20" i="5"/>
  <c r="AD21" i="5"/>
  <c r="AD22" i="5"/>
  <c r="AD23" i="5"/>
  <c r="AD24" i="5"/>
  <c r="AB33" i="5"/>
  <c r="X20" i="5"/>
  <c r="X21" i="5"/>
  <c r="X22" i="5"/>
  <c r="X23" i="5"/>
  <c r="X24" i="5"/>
  <c r="V33" i="5"/>
  <c r="R20" i="5"/>
  <c r="R21" i="5"/>
  <c r="R22" i="5"/>
  <c r="R23" i="5"/>
  <c r="R24" i="5"/>
  <c r="P33" i="5"/>
  <c r="L20" i="5"/>
  <c r="L21" i="5"/>
  <c r="L22" i="5"/>
  <c r="L23" i="5"/>
  <c r="L24" i="5"/>
  <c r="J33" i="5"/>
  <c r="F20" i="5"/>
  <c r="F21" i="5"/>
  <c r="F22" i="5"/>
  <c r="F23" i="5"/>
  <c r="F24" i="5"/>
  <c r="D33" i="5"/>
  <c r="BH16" i="5"/>
  <c r="BH17" i="5"/>
  <c r="BH18" i="5"/>
  <c r="BH19" i="5"/>
  <c r="BF32" i="5"/>
  <c r="BB16" i="5"/>
  <c r="BB17" i="5"/>
  <c r="BB18" i="5"/>
  <c r="BB19" i="5"/>
  <c r="AZ32" i="5"/>
  <c r="AV16" i="5"/>
  <c r="AV17" i="5"/>
  <c r="AV18" i="5"/>
  <c r="AV19" i="5"/>
  <c r="AT32" i="5"/>
  <c r="AP16" i="5"/>
  <c r="AP17" i="5"/>
  <c r="AP18" i="5"/>
  <c r="AP19" i="5"/>
  <c r="AN32" i="5"/>
  <c r="AJ16" i="5"/>
  <c r="AJ17" i="5"/>
  <c r="AJ18" i="5"/>
  <c r="AJ19" i="5"/>
  <c r="AH32" i="5"/>
  <c r="AD16" i="5"/>
  <c r="AD17" i="5"/>
  <c r="AD18" i="5"/>
  <c r="AD19" i="5"/>
  <c r="AB32" i="5"/>
  <c r="X16" i="5"/>
  <c r="X17" i="5"/>
  <c r="X18" i="5"/>
  <c r="X19" i="5"/>
  <c r="V32" i="5"/>
  <c r="R16" i="5"/>
  <c r="R17" i="5"/>
  <c r="R18" i="5"/>
  <c r="R19" i="5"/>
  <c r="P32" i="5"/>
  <c r="L16" i="5"/>
  <c r="L17" i="5"/>
  <c r="L18" i="5"/>
  <c r="L19" i="5"/>
  <c r="J32" i="5"/>
  <c r="F16" i="5"/>
  <c r="F17" i="5"/>
  <c r="F18" i="5"/>
  <c r="F19" i="5"/>
  <c r="D32" i="5"/>
  <c r="BH7" i="5"/>
  <c r="BH8" i="5"/>
  <c r="BH9" i="5"/>
  <c r="BH10" i="5"/>
  <c r="BH11" i="5"/>
  <c r="BH12" i="5"/>
  <c r="BH13" i="5"/>
  <c r="BH14" i="5"/>
  <c r="BH15" i="5"/>
  <c r="BF31" i="5"/>
  <c r="BB7" i="5"/>
  <c r="BB8" i="5"/>
  <c r="BB9" i="5"/>
  <c r="BB10" i="5"/>
  <c r="BB11" i="5"/>
  <c r="BB12" i="5"/>
  <c r="BB13" i="5"/>
  <c r="BB14" i="5"/>
  <c r="BB15" i="5"/>
  <c r="AZ31" i="5"/>
  <c r="AV7" i="5"/>
  <c r="AV8" i="5"/>
  <c r="AV9" i="5"/>
  <c r="AV10" i="5"/>
  <c r="AV11" i="5"/>
  <c r="AV12" i="5"/>
  <c r="AV13" i="5"/>
  <c r="AV14" i="5"/>
  <c r="AV15" i="5"/>
  <c r="AT31" i="5"/>
  <c r="AP7" i="5"/>
  <c r="AP8" i="5"/>
  <c r="AP9" i="5"/>
  <c r="AP10" i="5"/>
  <c r="AP11" i="5"/>
  <c r="AP12" i="5"/>
  <c r="AP13" i="5"/>
  <c r="AP14" i="5"/>
  <c r="AP15" i="5"/>
  <c r="AN31" i="5"/>
  <c r="AJ7" i="5"/>
  <c r="AJ8" i="5"/>
  <c r="AJ9" i="5"/>
  <c r="AJ10" i="5"/>
  <c r="AJ11" i="5"/>
  <c r="AJ12" i="5"/>
  <c r="AJ13" i="5"/>
  <c r="AJ14" i="5"/>
  <c r="AJ15" i="5"/>
  <c r="AH31" i="5"/>
  <c r="AD7" i="5"/>
  <c r="AD8" i="5"/>
  <c r="AD9" i="5"/>
  <c r="AD10" i="5"/>
  <c r="AD11" i="5"/>
  <c r="AD12" i="5"/>
  <c r="AD13" i="5"/>
  <c r="AD14" i="5"/>
  <c r="AD15" i="5"/>
  <c r="AB31" i="5"/>
  <c r="X7" i="5"/>
  <c r="X8" i="5"/>
  <c r="X9" i="5"/>
  <c r="X10" i="5"/>
  <c r="X11" i="5"/>
  <c r="X12" i="5"/>
  <c r="X13" i="5"/>
  <c r="X14" i="5"/>
  <c r="X15" i="5"/>
  <c r="V31" i="5"/>
  <c r="R7" i="5"/>
  <c r="R8" i="5"/>
  <c r="R9" i="5"/>
  <c r="R10" i="5"/>
  <c r="R11" i="5"/>
  <c r="R12" i="5"/>
  <c r="R13" i="5"/>
  <c r="R14" i="5"/>
  <c r="R15" i="5"/>
  <c r="P31" i="5"/>
  <c r="L7" i="5"/>
  <c r="L8" i="5"/>
  <c r="L9" i="5"/>
  <c r="L10" i="5"/>
  <c r="L11" i="5"/>
  <c r="L12" i="5"/>
  <c r="L13" i="5"/>
  <c r="L14" i="5"/>
  <c r="L15" i="5"/>
  <c r="J31" i="5"/>
  <c r="F7" i="5"/>
  <c r="F8" i="5"/>
  <c r="F9" i="5"/>
  <c r="F10" i="5"/>
  <c r="F11" i="5"/>
  <c r="F12" i="5"/>
  <c r="F13" i="5"/>
  <c r="F14" i="5"/>
  <c r="F15" i="5"/>
  <c r="D31" i="5"/>
  <c r="BH6" i="5"/>
  <c r="BF30" i="5"/>
  <c r="BB6" i="5"/>
  <c r="AZ30" i="5"/>
  <c r="AV6" i="5"/>
  <c r="AT30" i="5"/>
  <c r="AP6" i="5"/>
  <c r="AN30" i="5"/>
  <c r="AJ6" i="5"/>
  <c r="AH30" i="5"/>
  <c r="AD6" i="5"/>
  <c r="AB30" i="5"/>
  <c r="X6" i="5"/>
  <c r="V30" i="5"/>
  <c r="R6" i="5"/>
  <c r="P30" i="5"/>
  <c r="L6" i="5"/>
  <c r="J30" i="5"/>
  <c r="F6" i="5"/>
  <c r="D30" i="5"/>
  <c r="BH26" i="5"/>
  <c r="BB26" i="5"/>
  <c r="AV26" i="5"/>
  <c r="AP26" i="5"/>
  <c r="AJ26" i="5"/>
  <c r="AD26" i="5"/>
  <c r="X26" i="5"/>
  <c r="R26" i="5"/>
  <c r="L26" i="5"/>
  <c r="F26" i="5"/>
  <c r="BI25" i="5"/>
  <c r="BC25" i="5"/>
  <c r="AW25" i="5"/>
  <c r="AQ25" i="5"/>
  <c r="AK25" i="5"/>
  <c r="AE25" i="5"/>
  <c r="Y25" i="5"/>
  <c r="S25" i="5"/>
  <c r="M25" i="5"/>
  <c r="G25" i="5"/>
  <c r="BI24" i="5"/>
  <c r="BC24" i="5"/>
  <c r="AW24" i="5"/>
  <c r="AQ24" i="5"/>
  <c r="AK24" i="5"/>
  <c r="AE24" i="5"/>
  <c r="Y24" i="5"/>
  <c r="S24" i="5"/>
  <c r="M24" i="5"/>
  <c r="G24" i="5"/>
  <c r="BI23" i="5"/>
  <c r="BC23" i="5"/>
  <c r="AW23" i="5"/>
  <c r="AQ23" i="5"/>
  <c r="AK23" i="5"/>
  <c r="AE23" i="5"/>
  <c r="Y23" i="5"/>
  <c r="S23" i="5"/>
  <c r="M23" i="5"/>
  <c r="G23" i="5"/>
  <c r="BI22" i="5"/>
  <c r="BC22" i="5"/>
  <c r="AW22" i="5"/>
  <c r="AQ22" i="5"/>
  <c r="AK22" i="5"/>
  <c r="AE22" i="5"/>
  <c r="Y22" i="5"/>
  <c r="S22" i="5"/>
  <c r="M22" i="5"/>
  <c r="G22" i="5"/>
  <c r="BI21" i="5"/>
  <c r="BC21" i="5"/>
  <c r="AW21" i="5"/>
  <c r="AQ21" i="5"/>
  <c r="AK21" i="5"/>
  <c r="AE21" i="5"/>
  <c r="Y21" i="5"/>
  <c r="S21" i="5"/>
  <c r="M21" i="5"/>
  <c r="G21" i="5"/>
  <c r="BI20" i="5"/>
  <c r="BC20" i="5"/>
  <c r="AW20" i="5"/>
  <c r="AQ20" i="5"/>
  <c r="AK20" i="5"/>
  <c r="AE20" i="5"/>
  <c r="Y20" i="5"/>
  <c r="S20" i="5"/>
  <c r="M20" i="5"/>
  <c r="G20" i="5"/>
  <c r="BI19" i="5"/>
  <c r="BC19" i="5"/>
  <c r="AW19" i="5"/>
  <c r="AQ19" i="5"/>
  <c r="AK19" i="5"/>
  <c r="AE19" i="5"/>
  <c r="Y19" i="5"/>
  <c r="S19" i="5"/>
  <c r="M19" i="5"/>
  <c r="G19" i="5"/>
  <c r="BI18" i="5"/>
  <c r="BC18" i="5"/>
  <c r="AW18" i="5"/>
  <c r="AQ18" i="5"/>
  <c r="AK18" i="5"/>
  <c r="AE18" i="5"/>
  <c r="Y18" i="5"/>
  <c r="S18" i="5"/>
  <c r="M18" i="5"/>
  <c r="G18" i="5"/>
  <c r="BI17" i="5"/>
  <c r="BC17" i="5"/>
  <c r="AW17" i="5"/>
  <c r="AQ17" i="5"/>
  <c r="AK17" i="5"/>
  <c r="AE17" i="5"/>
  <c r="Y17" i="5"/>
  <c r="S17" i="5"/>
  <c r="M17" i="5"/>
  <c r="G17" i="5"/>
  <c r="BI16" i="5"/>
  <c r="BC16" i="5"/>
  <c r="AW16" i="5"/>
  <c r="AQ16" i="5"/>
  <c r="AK16" i="5"/>
  <c r="AE16" i="5"/>
  <c r="Y16" i="5"/>
  <c r="S16" i="5"/>
  <c r="M16" i="5"/>
  <c r="G16" i="5"/>
  <c r="BI15" i="5"/>
  <c r="BC15" i="5"/>
  <c r="AW15" i="5"/>
  <c r="AQ15" i="5"/>
  <c r="AK15" i="5"/>
  <c r="AE15" i="5"/>
  <c r="Y15" i="5"/>
  <c r="S15" i="5"/>
  <c r="M15" i="5"/>
  <c r="G15" i="5"/>
  <c r="BI14" i="5"/>
  <c r="BC14" i="5"/>
  <c r="AW14" i="5"/>
  <c r="AQ14" i="5"/>
  <c r="AK14" i="5"/>
  <c r="AE14" i="5"/>
  <c r="Y14" i="5"/>
  <c r="S14" i="5"/>
  <c r="M14" i="5"/>
  <c r="G14" i="5"/>
  <c r="BI13" i="5"/>
  <c r="BC13" i="5"/>
  <c r="AW13" i="5"/>
  <c r="AQ13" i="5"/>
  <c r="AK13" i="5"/>
  <c r="AE13" i="5"/>
  <c r="Y13" i="5"/>
  <c r="S13" i="5"/>
  <c r="M13" i="5"/>
  <c r="G13" i="5"/>
  <c r="BI12" i="5"/>
  <c r="BC12" i="5"/>
  <c r="AW12" i="5"/>
  <c r="AQ12" i="5"/>
  <c r="AK12" i="5"/>
  <c r="AE12" i="5"/>
  <c r="Y12" i="5"/>
  <c r="S12" i="5"/>
  <c r="M12" i="5"/>
  <c r="G12" i="5"/>
  <c r="BI11" i="5"/>
  <c r="BC11" i="5"/>
  <c r="AW11" i="5"/>
  <c r="AQ11" i="5"/>
  <c r="AK11" i="5"/>
  <c r="AE11" i="5"/>
  <c r="Y11" i="5"/>
  <c r="S11" i="5"/>
  <c r="M11" i="5"/>
  <c r="G11" i="5"/>
  <c r="BI10" i="5"/>
  <c r="BC10" i="5"/>
  <c r="AW10" i="5"/>
  <c r="AQ10" i="5"/>
  <c r="AK10" i="5"/>
  <c r="AE10" i="5"/>
  <c r="Y10" i="5"/>
  <c r="S10" i="5"/>
  <c r="M10" i="5"/>
  <c r="G10" i="5"/>
  <c r="BI9" i="5"/>
  <c r="BC9" i="5"/>
  <c r="AW9" i="5"/>
  <c r="AQ9" i="5"/>
  <c r="AK9" i="5"/>
  <c r="AE9" i="5"/>
  <c r="Y9" i="5"/>
  <c r="S9" i="5"/>
  <c r="M9" i="5"/>
  <c r="G9" i="5"/>
  <c r="BI8" i="5"/>
  <c r="BC8" i="5"/>
  <c r="AW8" i="5"/>
  <c r="AQ8" i="5"/>
  <c r="AK8" i="5"/>
  <c r="AE8" i="5"/>
  <c r="Y8" i="5"/>
  <c r="S8" i="5"/>
  <c r="M8" i="5"/>
  <c r="G8" i="5"/>
  <c r="BI7" i="5"/>
  <c r="BC7" i="5"/>
  <c r="AW7" i="5"/>
  <c r="AQ7" i="5"/>
  <c r="AK7" i="5"/>
  <c r="AE7" i="5"/>
  <c r="Y7" i="5"/>
  <c r="S7" i="5"/>
  <c r="M7" i="5"/>
  <c r="G7" i="5"/>
  <c r="BI6" i="5"/>
  <c r="BC6" i="5"/>
  <c r="AW6" i="5"/>
  <c r="AQ6" i="5"/>
  <c r="AK6" i="5"/>
  <c r="AE6" i="5"/>
  <c r="Y6" i="5"/>
  <c r="S6" i="5"/>
  <c r="M6" i="5"/>
  <c r="G6" i="5"/>
  <c r="G88" i="1"/>
  <c r="F88" i="1"/>
  <c r="E88" i="1"/>
  <c r="D88" i="1"/>
  <c r="C88" i="1"/>
  <c r="B88" i="1"/>
  <c r="G83" i="1"/>
  <c r="F83" i="1"/>
  <c r="E83" i="1"/>
  <c r="D83" i="1"/>
  <c r="C83" i="1"/>
  <c r="B83" i="1"/>
  <c r="G77" i="1"/>
  <c r="F77" i="1"/>
  <c r="E77" i="1"/>
  <c r="D77" i="1"/>
  <c r="C77" i="1"/>
  <c r="B77" i="1"/>
  <c r="G59" i="1"/>
  <c r="F59" i="1"/>
  <c r="E59" i="1"/>
  <c r="D59" i="1"/>
  <c r="C59" i="1"/>
  <c r="B59" i="1"/>
  <c r="G58" i="1"/>
  <c r="F58" i="1"/>
  <c r="E58" i="1"/>
  <c r="D58" i="1"/>
  <c r="C58" i="1"/>
  <c r="B58" i="1"/>
  <c r="G57" i="1"/>
  <c r="F57" i="1"/>
  <c r="E57" i="1"/>
  <c r="D57" i="1"/>
  <c r="C57" i="1"/>
  <c r="B57" i="1"/>
  <c r="B52" i="1"/>
  <c r="G47" i="1"/>
  <c r="F47" i="1"/>
  <c r="E47" i="1"/>
  <c r="D47" i="1"/>
  <c r="C47" i="1"/>
  <c r="B47" i="1"/>
</calcChain>
</file>

<file path=xl/sharedStrings.xml><?xml version="1.0" encoding="utf-8"?>
<sst xmlns="http://schemas.openxmlformats.org/spreadsheetml/2006/main" count="1464" uniqueCount="520">
  <si>
    <t>Peshastin Creek Data Summary: RM 0 to RM 8.4</t>
  </si>
  <si>
    <t>Total</t>
  </si>
  <si>
    <t>Reach 1</t>
  </si>
  <si>
    <t>Reach 2</t>
  </si>
  <si>
    <t>Reach 3</t>
  </si>
  <si>
    <t>Reach 4</t>
  </si>
  <si>
    <t>Reach 5</t>
  </si>
  <si>
    <t>Reach Mileage Boundaries</t>
  </si>
  <si>
    <t>0-1.4</t>
  </si>
  <si>
    <t>1.4-5.0</t>
  </si>
  <si>
    <t>5.0-6.0</t>
  </si>
  <si>
    <t>6.0-7.3</t>
  </si>
  <si>
    <t>7.3-8.4</t>
  </si>
  <si>
    <t>Channel Morphology</t>
  </si>
  <si>
    <t>Plane-bed</t>
  </si>
  <si>
    <t>Plane-bed/ Step-Pool</t>
  </si>
  <si>
    <t>Slope (ft/ft)</t>
  </si>
  <si>
    <t>Average</t>
  </si>
  <si>
    <t xml:space="preserve">Maximum </t>
  </si>
  <si>
    <t>Wetted Width (ft)</t>
  </si>
  <si>
    <t>Mean</t>
  </si>
  <si>
    <t>Median</t>
  </si>
  <si>
    <t>StDev</t>
  </si>
  <si>
    <t>Pool</t>
  </si>
  <si>
    <t>Riffle</t>
  </si>
  <si>
    <t>Depth (ft)</t>
  </si>
  <si>
    <t>Maximum Riffle Thalweg Depth</t>
  </si>
  <si>
    <t>Average Riffle Thalweg Depth</t>
  </si>
  <si>
    <t>Bankfull</t>
  </si>
  <si>
    <t>Width (ft)</t>
  </si>
  <si>
    <t>Maximum Depth (ft)</t>
  </si>
  <si>
    <t>Width:Depth Ratio</t>
  </si>
  <si>
    <t>Floodprone Width (ft)</t>
  </si>
  <si>
    <t>Channel Confinement (floodprone width / bankfull width)</t>
  </si>
  <si>
    <t>Peshastin Creek Data Summary: RM 0 to RM 8.5</t>
  </si>
  <si>
    <t>Reach Mileage Boundaries (BOR)</t>
  </si>
  <si>
    <t>Habitat Area %</t>
  </si>
  <si>
    <t>Side Channel</t>
  </si>
  <si>
    <t>Pools</t>
  </si>
  <si>
    <t>Pools per mile</t>
  </si>
  <si>
    <t>Pool Maximum Depth (ft)</t>
  </si>
  <si>
    <t>-</t>
  </si>
  <si>
    <t>Pool Residual Depth (ft)</t>
  </si>
  <si>
    <t>Resid depth/mile</t>
  </si>
  <si>
    <t xml:space="preserve">Pools&lt; 1 ft </t>
  </si>
  <si>
    <t xml:space="preserve">Pools 1-2 ft </t>
  </si>
  <si>
    <t>Pools 2-3 ft</t>
  </si>
  <si>
    <t xml:space="preserve">Pools &gt; 3 ft </t>
  </si>
  <si>
    <t>Riffle:Pool Ratio</t>
  </si>
  <si>
    <t>Mean Pool Spacing</t>
  </si>
  <si>
    <t>Mean Pool Spacing/Mean Bankfull Width</t>
  </si>
  <si>
    <t>Large Wood</t>
  </si>
  <si>
    <t>Number of Pieces</t>
  </si>
  <si>
    <t>Small (6 in x 20 ft)</t>
  </si>
  <si>
    <t>Medium (12 in x 35 ft)</t>
  </si>
  <si>
    <t>Large (20 in by 35 ft)</t>
  </si>
  <si>
    <t>Number of Pieces/Mile</t>
  </si>
  <si>
    <t>Bank Erosion (ft/mile)</t>
  </si>
  <si>
    <t>Total/Mile</t>
  </si>
  <si>
    <t>Left Bank/Mile</t>
  </si>
  <si>
    <t>Right Bank/Mile</t>
  </si>
  <si>
    <t>Percent Erosion (both banks)</t>
  </si>
  <si>
    <t>Substrate</t>
  </si>
  <si>
    <t>Ocular Estimate</t>
  </si>
  <si>
    <t>% Sand</t>
  </si>
  <si>
    <t>% Gravel</t>
  </si>
  <si>
    <t>% Cobble</t>
  </si>
  <si>
    <t>% Boulder</t>
  </si>
  <si>
    <t>% Bedrock</t>
  </si>
  <si>
    <t>Pebble Count</t>
  </si>
  <si>
    <t>Vegetation</t>
  </si>
  <si>
    <t>Class (Percent of sampled units)</t>
  </si>
  <si>
    <t>InnerZone</t>
  </si>
  <si>
    <t>Grass/ Forbes</t>
  </si>
  <si>
    <t>Shrub/ Seedling</t>
  </si>
  <si>
    <t>Sapling/ Pole</t>
  </si>
  <si>
    <t>Small Tree</t>
  </si>
  <si>
    <t>Large Tree</t>
  </si>
  <si>
    <t>OuterZone</t>
  </si>
  <si>
    <r>
      <t xml:space="preserve">Depth (ft) </t>
    </r>
    <r>
      <rPr>
        <sz val="11"/>
        <rFont val="Calibri"/>
        <scheme val="minor"/>
      </rPr>
      <t>Averaged over 3 depth measurements</t>
    </r>
  </si>
  <si>
    <t>Channel Units</t>
  </si>
  <si>
    <t xml:space="preserve">Woody Material </t>
  </si>
  <si>
    <t xml:space="preserve">Bankfull Measurmetns </t>
  </si>
  <si>
    <t xml:space="preserve">Unstable banks </t>
  </si>
  <si>
    <t>Riparian Veg. (Inner Zone)</t>
  </si>
  <si>
    <t>Riparian Veg. (Outer Zone)</t>
  </si>
  <si>
    <t>Streambed Substrate (Forest Option)</t>
  </si>
  <si>
    <t>Reach #</t>
  </si>
  <si>
    <t xml:space="preserve">Seq. </t>
  </si>
  <si>
    <t xml:space="preserve">Channel Unit Type &amp; No. </t>
  </si>
  <si>
    <t>Max Depth</t>
  </si>
  <si>
    <t>Avg Depth</t>
  </si>
  <si>
    <t>Pool Crest Depth</t>
  </si>
  <si>
    <t>Formed By</t>
  </si>
  <si>
    <t xml:space="preserve">Length </t>
  </si>
  <si>
    <t>Wet Width</t>
  </si>
  <si>
    <t>L - 2x</t>
  </si>
  <si>
    <t>M - 2x</t>
  </si>
  <si>
    <t>S - 2x</t>
  </si>
  <si>
    <t>BF With</t>
  </si>
  <si>
    <t>Max BF Depth</t>
  </si>
  <si>
    <t>FPW</t>
  </si>
  <si>
    <t>BFD1</t>
  </si>
  <si>
    <t>BFD2</t>
  </si>
  <si>
    <t>BFD3</t>
  </si>
  <si>
    <t>Total Length</t>
  </si>
  <si>
    <t>Length Left</t>
  </si>
  <si>
    <t xml:space="preserve">Length Right </t>
  </si>
  <si>
    <t>Class</t>
  </si>
  <si>
    <t xml:space="preserve">over Story </t>
  </si>
  <si>
    <t>Under Story</t>
  </si>
  <si>
    <t xml:space="preserve">Class </t>
  </si>
  <si>
    <t>Over Story</t>
  </si>
  <si>
    <t>SA</t>
  </si>
  <si>
    <t>GR</t>
  </si>
  <si>
    <t>CO</t>
  </si>
  <si>
    <t>BO</t>
  </si>
  <si>
    <t>BR</t>
  </si>
  <si>
    <t>Actual Width</t>
  </si>
  <si>
    <t>Notes</t>
  </si>
  <si>
    <t>R1</t>
  </si>
  <si>
    <t>P1</t>
  </si>
  <si>
    <t>Bld</t>
  </si>
  <si>
    <t>R2</t>
  </si>
  <si>
    <t>P2</t>
  </si>
  <si>
    <t>R3</t>
  </si>
  <si>
    <t>over 500</t>
  </si>
  <si>
    <t>ST</t>
  </si>
  <si>
    <t>HC</t>
  </si>
  <si>
    <t>SS</t>
  </si>
  <si>
    <t xml:space="preserve">Lower Gradient </t>
  </si>
  <si>
    <t>R4</t>
  </si>
  <si>
    <t>Dead</t>
  </si>
  <si>
    <t>Juv Chinook</t>
  </si>
  <si>
    <t>R5</t>
  </si>
  <si>
    <t>Gradient Steepness</t>
  </si>
  <si>
    <t>R6</t>
  </si>
  <si>
    <t xml:space="preserve">Gradient Flattness </t>
  </si>
  <si>
    <t>P3</t>
  </si>
  <si>
    <t>GF</t>
  </si>
  <si>
    <t>Juv. Chinook</t>
  </si>
  <si>
    <t>R7</t>
  </si>
  <si>
    <t>R8</t>
  </si>
  <si>
    <t xml:space="preserve">HC </t>
  </si>
  <si>
    <t>HD</t>
  </si>
  <si>
    <t>P4</t>
  </si>
  <si>
    <t>Series of 3 pools</t>
  </si>
  <si>
    <t>R9</t>
  </si>
  <si>
    <t>R10</t>
  </si>
  <si>
    <t>P5</t>
  </si>
  <si>
    <t>Under bridge</t>
  </si>
  <si>
    <t>R11</t>
  </si>
  <si>
    <t>P6</t>
  </si>
  <si>
    <t>R12</t>
  </si>
  <si>
    <t>Steep riffle</t>
  </si>
  <si>
    <t>P7</t>
  </si>
  <si>
    <t>R13</t>
  </si>
  <si>
    <t>P8</t>
  </si>
  <si>
    <t>R14</t>
  </si>
  <si>
    <t>P9</t>
  </si>
  <si>
    <t>HR</t>
  </si>
  <si>
    <t>R15</t>
  </si>
  <si>
    <t>P10</t>
  </si>
  <si>
    <t>SB</t>
  </si>
  <si>
    <t>R16</t>
  </si>
  <si>
    <t>P11</t>
  </si>
  <si>
    <t>R17</t>
  </si>
  <si>
    <t>CD</t>
  </si>
  <si>
    <t>HSB</t>
  </si>
  <si>
    <t>P12</t>
  </si>
  <si>
    <t>R18</t>
  </si>
  <si>
    <t>Trib one</t>
  </si>
  <si>
    <t>P13</t>
  </si>
  <si>
    <t>R19</t>
  </si>
  <si>
    <t>P14</t>
  </si>
  <si>
    <t>R20</t>
  </si>
  <si>
    <t>*</t>
  </si>
  <si>
    <t>*Get this off LIDAR</t>
  </si>
  <si>
    <t>R21</t>
  </si>
  <si>
    <t>R22</t>
  </si>
  <si>
    <t>Grass</t>
  </si>
  <si>
    <t>Concrete BLK</t>
  </si>
  <si>
    <t>R23</t>
  </si>
  <si>
    <t>Staff gauge</t>
  </si>
  <si>
    <t>R24</t>
  </si>
  <si>
    <t>Steeper gradient</t>
  </si>
  <si>
    <t>R25</t>
  </si>
  <si>
    <t>Flatter grade, Pipline x</t>
  </si>
  <si>
    <t>R26</t>
  </si>
  <si>
    <t>Trib on left</t>
  </si>
  <si>
    <t>P15</t>
  </si>
  <si>
    <t>Left Rip</t>
  </si>
  <si>
    <t>Bank Rap</t>
  </si>
  <si>
    <t>road on left</t>
  </si>
  <si>
    <t>Smaller pools</t>
  </si>
  <si>
    <t>R27</t>
  </si>
  <si>
    <t>HW</t>
  </si>
  <si>
    <t>P16</t>
  </si>
  <si>
    <t>R28</t>
  </si>
  <si>
    <t>P17</t>
  </si>
  <si>
    <t>R29</t>
  </si>
  <si>
    <t>Pit tag realers</t>
  </si>
  <si>
    <t>P18</t>
  </si>
  <si>
    <t>R30</t>
  </si>
  <si>
    <t>Levee?</t>
  </si>
  <si>
    <t>P19</t>
  </si>
  <si>
    <t>Series of pools</t>
  </si>
  <si>
    <t>R31</t>
  </si>
  <si>
    <t>P20</t>
  </si>
  <si>
    <t>R32</t>
  </si>
  <si>
    <t>P21</t>
  </si>
  <si>
    <t>R33</t>
  </si>
  <si>
    <t>Right orchard</t>
  </si>
  <si>
    <t>P22</t>
  </si>
  <si>
    <t>R34</t>
  </si>
  <si>
    <t>P23</t>
  </si>
  <si>
    <t>GV</t>
  </si>
  <si>
    <t>R35</t>
  </si>
  <si>
    <t>P24</t>
  </si>
  <si>
    <t>R36</t>
  </si>
  <si>
    <t>P25</t>
  </si>
  <si>
    <t>R37</t>
  </si>
  <si>
    <t>P26</t>
  </si>
  <si>
    <t>Bellow dam</t>
  </si>
  <si>
    <t>Dam</t>
  </si>
  <si>
    <t>P27</t>
  </si>
  <si>
    <t>R38</t>
  </si>
  <si>
    <t>P28</t>
  </si>
  <si>
    <t>R39</t>
  </si>
  <si>
    <t>P29</t>
  </si>
  <si>
    <t>R40</t>
  </si>
  <si>
    <t>P30</t>
  </si>
  <si>
    <t>R41</t>
  </si>
  <si>
    <t>P31</t>
  </si>
  <si>
    <t>Log Jam</t>
  </si>
  <si>
    <t>R42</t>
  </si>
  <si>
    <t>P32</t>
  </si>
  <si>
    <t>Undercut</t>
  </si>
  <si>
    <t>R43</t>
  </si>
  <si>
    <t>Large cottonwood spans stream, Banks (LT)</t>
  </si>
  <si>
    <t>P33</t>
  </si>
  <si>
    <t>SP</t>
  </si>
  <si>
    <t>HA</t>
  </si>
  <si>
    <t>R44</t>
  </si>
  <si>
    <t>P34</t>
  </si>
  <si>
    <t>R45</t>
  </si>
  <si>
    <t>P35</t>
  </si>
  <si>
    <t>CW rootwad and tree</t>
  </si>
  <si>
    <t>R46</t>
  </si>
  <si>
    <t>P36</t>
  </si>
  <si>
    <t>R47</t>
  </si>
  <si>
    <t>P37</t>
  </si>
  <si>
    <t>Large rock</t>
  </si>
  <si>
    <t>R48</t>
  </si>
  <si>
    <t>P38</t>
  </si>
  <si>
    <t>R49</t>
  </si>
  <si>
    <t>Road on left</t>
  </si>
  <si>
    <t>R50</t>
  </si>
  <si>
    <t>GRADIENT STEEPENS</t>
  </si>
  <si>
    <t>P39</t>
  </si>
  <si>
    <t>Just below bridge</t>
  </si>
  <si>
    <t>R51</t>
  </si>
  <si>
    <t xml:space="preserve">Rip rap wall by road </t>
  </si>
  <si>
    <t>P40</t>
  </si>
  <si>
    <t>R52</t>
  </si>
  <si>
    <t>P41</t>
  </si>
  <si>
    <t>R53</t>
  </si>
  <si>
    <t>P42</t>
  </si>
  <si>
    <t>Very nice overhanging trees</t>
  </si>
  <si>
    <t>R54</t>
  </si>
  <si>
    <t>P43</t>
  </si>
  <si>
    <t>R55</t>
  </si>
  <si>
    <t>Unstable bank by road</t>
  </si>
  <si>
    <t>P44</t>
  </si>
  <si>
    <t>R56</t>
  </si>
  <si>
    <t>P45</t>
  </si>
  <si>
    <t xml:space="preserve">Rood wads in rip rap </t>
  </si>
  <si>
    <t>R57</t>
  </si>
  <si>
    <t>P46</t>
  </si>
  <si>
    <t>R58</t>
  </si>
  <si>
    <t>P47</t>
  </si>
  <si>
    <t>R59</t>
  </si>
  <si>
    <t>P48</t>
  </si>
  <si>
    <t>R60</t>
  </si>
  <si>
    <t>Dammed with rocks</t>
  </si>
  <si>
    <t>P49</t>
  </si>
  <si>
    <t>Back eddy wood jam</t>
  </si>
  <si>
    <t>R61</t>
  </si>
  <si>
    <t>P50</t>
  </si>
  <si>
    <t>R62</t>
  </si>
  <si>
    <t>P51</t>
  </si>
  <si>
    <t>Old wood</t>
  </si>
  <si>
    <t>R63</t>
  </si>
  <si>
    <t>Field on left</t>
  </si>
  <si>
    <t>P52</t>
  </si>
  <si>
    <t>R64</t>
  </si>
  <si>
    <t>P53</t>
  </si>
  <si>
    <t>CW</t>
  </si>
  <si>
    <t>R65</t>
  </si>
  <si>
    <t>P54</t>
  </si>
  <si>
    <t>R66</t>
  </si>
  <si>
    <t>P55</t>
  </si>
  <si>
    <t>R67</t>
  </si>
  <si>
    <t>CP</t>
  </si>
  <si>
    <t>P56</t>
  </si>
  <si>
    <t>R68</t>
  </si>
  <si>
    <t>Side R1</t>
  </si>
  <si>
    <t>Side channel</t>
  </si>
  <si>
    <t>P57</t>
  </si>
  <si>
    <t>R69</t>
  </si>
  <si>
    <t>P58</t>
  </si>
  <si>
    <t>2 pool sequence</t>
  </si>
  <si>
    <t>R70</t>
  </si>
  <si>
    <t>P59</t>
  </si>
  <si>
    <t>R71</t>
  </si>
  <si>
    <t xml:space="preserve">wood on point bar below bridge </t>
  </si>
  <si>
    <t>P60</t>
  </si>
  <si>
    <t>R72</t>
  </si>
  <si>
    <t>P61</t>
  </si>
  <si>
    <t>R73</t>
  </si>
  <si>
    <t>P62</t>
  </si>
  <si>
    <t>R74</t>
  </si>
  <si>
    <t>P63</t>
  </si>
  <si>
    <t>LT</t>
  </si>
  <si>
    <t xml:space="preserve">Old bridge abutment </t>
  </si>
  <si>
    <t>R75</t>
  </si>
  <si>
    <t>P64</t>
  </si>
  <si>
    <t>R76</t>
  </si>
  <si>
    <t>Levee</t>
  </si>
  <si>
    <t>P65</t>
  </si>
  <si>
    <t xml:space="preserve"> HA</t>
  </si>
  <si>
    <t>R77</t>
  </si>
  <si>
    <t xml:space="preserve">Side channel enters </t>
  </si>
  <si>
    <t>Side R2</t>
  </si>
  <si>
    <t>P66</t>
  </si>
  <si>
    <t>R78</t>
  </si>
  <si>
    <t>P67</t>
  </si>
  <si>
    <t xml:space="preserve">Sieries of pools </t>
  </si>
  <si>
    <t>R79</t>
  </si>
  <si>
    <t>Side R3</t>
  </si>
  <si>
    <t>P68</t>
  </si>
  <si>
    <t>LF</t>
  </si>
  <si>
    <t>CF</t>
  </si>
  <si>
    <t xml:space="preserve">Road on right </t>
  </si>
  <si>
    <t>R80</t>
  </si>
  <si>
    <t>P69</t>
  </si>
  <si>
    <t>R81</t>
  </si>
  <si>
    <t>P70</t>
  </si>
  <si>
    <t>R82</t>
  </si>
  <si>
    <t>P71</t>
  </si>
  <si>
    <t>R83</t>
  </si>
  <si>
    <t>Cascade</t>
  </si>
  <si>
    <t>P72</t>
  </si>
  <si>
    <t>R84</t>
  </si>
  <si>
    <t>P73</t>
  </si>
  <si>
    <t>R85</t>
  </si>
  <si>
    <t>P74</t>
  </si>
  <si>
    <t>R86</t>
  </si>
  <si>
    <t>P75</t>
  </si>
  <si>
    <t>R87</t>
  </si>
  <si>
    <t>HF</t>
  </si>
  <si>
    <t>P76</t>
  </si>
  <si>
    <t>R88</t>
  </si>
  <si>
    <t>P77</t>
  </si>
  <si>
    <t>R89</t>
  </si>
  <si>
    <t>P78</t>
  </si>
  <si>
    <t>P79</t>
  </si>
  <si>
    <t>R91</t>
  </si>
  <si>
    <t>P80</t>
  </si>
  <si>
    <t>Rode</t>
  </si>
  <si>
    <t>R92</t>
  </si>
  <si>
    <t>P81</t>
  </si>
  <si>
    <t>CC</t>
  </si>
  <si>
    <t>R93</t>
  </si>
  <si>
    <t>P82</t>
  </si>
  <si>
    <t>R94</t>
  </si>
  <si>
    <t xml:space="preserve">LT </t>
  </si>
  <si>
    <t>P83</t>
  </si>
  <si>
    <t>R95</t>
  </si>
  <si>
    <t>P84</t>
  </si>
  <si>
    <t>R96</t>
  </si>
  <si>
    <t>P85</t>
  </si>
  <si>
    <t>R97</t>
  </si>
  <si>
    <t>HM</t>
  </si>
  <si>
    <t>P86</t>
  </si>
  <si>
    <t>R98</t>
  </si>
  <si>
    <t>Side R4</t>
  </si>
  <si>
    <t>P87</t>
  </si>
  <si>
    <t>R99</t>
  </si>
  <si>
    <t>P88</t>
  </si>
  <si>
    <t>R100</t>
  </si>
  <si>
    <t>P89</t>
  </si>
  <si>
    <t>R101</t>
  </si>
  <si>
    <t>P90</t>
  </si>
  <si>
    <t>R102</t>
  </si>
  <si>
    <t>A step up from the pool</t>
  </si>
  <si>
    <t>P91</t>
  </si>
  <si>
    <t>R103</t>
  </si>
  <si>
    <t>P92</t>
  </si>
  <si>
    <t>R104</t>
  </si>
  <si>
    <t>P93</t>
  </si>
  <si>
    <t>R105</t>
  </si>
  <si>
    <t>P94</t>
  </si>
  <si>
    <t>R106</t>
  </si>
  <si>
    <t>P95</t>
  </si>
  <si>
    <t>Step pools</t>
  </si>
  <si>
    <t>R107</t>
  </si>
  <si>
    <t>P96</t>
  </si>
  <si>
    <t>R108</t>
  </si>
  <si>
    <t>P97</t>
  </si>
  <si>
    <t>R109</t>
  </si>
  <si>
    <t xml:space="preserve">Right bank road </t>
  </si>
  <si>
    <t>P98</t>
  </si>
  <si>
    <t>R110</t>
  </si>
  <si>
    <t>P99</t>
  </si>
  <si>
    <t>R111</t>
  </si>
  <si>
    <t>P100</t>
  </si>
  <si>
    <t>R112</t>
  </si>
  <si>
    <t>P101</t>
  </si>
  <si>
    <t>R113</t>
  </si>
  <si>
    <t xml:space="preserve">SP </t>
  </si>
  <si>
    <t>P102</t>
  </si>
  <si>
    <t>R114</t>
  </si>
  <si>
    <t>R115</t>
  </si>
  <si>
    <t>P104</t>
  </si>
  <si>
    <t>R116</t>
  </si>
  <si>
    <t>P105</t>
  </si>
  <si>
    <t>R117</t>
  </si>
  <si>
    <t>P106</t>
  </si>
  <si>
    <t>R118</t>
  </si>
  <si>
    <t>P107</t>
  </si>
  <si>
    <t>Left Trib enters</t>
  </si>
  <si>
    <t>R119</t>
  </si>
  <si>
    <t>HXC</t>
  </si>
  <si>
    <t>P108</t>
  </si>
  <si>
    <t>R120</t>
  </si>
  <si>
    <t>P109</t>
  </si>
  <si>
    <t>R121</t>
  </si>
  <si>
    <t>P110</t>
  </si>
  <si>
    <t xml:space="preserve">Shotcrete wall </t>
  </si>
  <si>
    <t>R122</t>
  </si>
  <si>
    <t>Developed - houses</t>
  </si>
  <si>
    <t>P111</t>
  </si>
  <si>
    <t>R123</t>
  </si>
  <si>
    <t>P112</t>
  </si>
  <si>
    <t>R124</t>
  </si>
  <si>
    <t>Possible Redol</t>
  </si>
  <si>
    <t>P113</t>
  </si>
  <si>
    <t>Bridge and Staffe Gage</t>
  </si>
  <si>
    <t>R125</t>
  </si>
  <si>
    <t>P114</t>
  </si>
  <si>
    <t>R126</t>
  </si>
  <si>
    <t>P115</t>
  </si>
  <si>
    <t>Stream</t>
  </si>
  <si>
    <t>Peshastin</t>
  </si>
  <si>
    <t xml:space="preserve">Peshastin </t>
  </si>
  <si>
    <t>Site Description</t>
  </si>
  <si>
    <t>R4, 8/13/09</t>
  </si>
  <si>
    <t>R15, 8/13/09</t>
  </si>
  <si>
    <t>R39, 8/14/09  RM 1.5</t>
  </si>
  <si>
    <t>Unit #101 R56</t>
  </si>
  <si>
    <t>Unit #134 R72, 8,16,09</t>
  </si>
  <si>
    <t>R80, 8/16.09  RM 3.0</t>
  </si>
  <si>
    <t>Unit #160 R84, 8/17/09, Influenced by wide bar</t>
  </si>
  <si>
    <t>Unit #199 R</t>
  </si>
  <si>
    <t>Unit #219 R113, 8/18/09</t>
  </si>
  <si>
    <t>Unit #237 R122, 8/18/09</t>
  </si>
  <si>
    <t>Material</t>
  </si>
  <si>
    <t>Size Range (mm)</t>
  </si>
  <si>
    <t>Count</t>
  </si>
  <si>
    <t>Item %</t>
  </si>
  <si>
    <t>Cumulative %</t>
  </si>
  <si>
    <t>Size Class (mm)</t>
  </si>
  <si>
    <t>sand</t>
  </si>
  <si>
    <t>&lt;2</t>
  </si>
  <si>
    <t>very fine gravel</t>
  </si>
  <si>
    <t>2 - 4</t>
  </si>
  <si>
    <t>fine gravel</t>
  </si>
  <si>
    <t>4 - 5.7</t>
  </si>
  <si>
    <t>5.7 - 8</t>
  </si>
  <si>
    <t>medium gravel</t>
  </si>
  <si>
    <t>8 - 11.3</t>
  </si>
  <si>
    <t>11.3 - 16</t>
  </si>
  <si>
    <t>coarse gravel</t>
  </si>
  <si>
    <t>16 - 22.6</t>
  </si>
  <si>
    <t>22.6 - 32</t>
  </si>
  <si>
    <t>very coarse gravel</t>
  </si>
  <si>
    <t>32 - 45</t>
  </si>
  <si>
    <t>45 - 64</t>
  </si>
  <si>
    <t>small cobble</t>
  </si>
  <si>
    <t>64 - 90</t>
  </si>
  <si>
    <t>medium cobble</t>
  </si>
  <si>
    <t>90 - 128</t>
  </si>
  <si>
    <t>large cobble</t>
  </si>
  <si>
    <t>128 - 180</t>
  </si>
  <si>
    <t>very large cobble</t>
  </si>
  <si>
    <t>180 - 256</t>
  </si>
  <si>
    <t>small boulder</t>
  </si>
  <si>
    <t>256 - 362</t>
  </si>
  <si>
    <t>362 - 512</t>
  </si>
  <si>
    <t>medium boulder</t>
  </si>
  <si>
    <t>512 - 1024</t>
  </si>
  <si>
    <t>large boulder</t>
  </si>
  <si>
    <t>1024 - 2048</t>
  </si>
  <si>
    <t>very large boulder</t>
  </si>
  <si>
    <t>2048 - 4096</t>
  </si>
  <si>
    <t>bedrock</t>
  </si>
  <si>
    <t>Bedrock</t>
  </si>
  <si>
    <t>Percent Composition</t>
  </si>
  <si>
    <t>Sand</t>
  </si>
  <si>
    <t>Gravel</t>
  </si>
  <si>
    <t>Cobble</t>
  </si>
  <si>
    <t>Boulder</t>
  </si>
  <si>
    <t>PC location</t>
  </si>
  <si>
    <t>PC location (foreground)</t>
  </si>
  <si>
    <t>Vicinity</t>
  </si>
  <si>
    <t>Vicinity (downstream of pebble count)</t>
  </si>
  <si>
    <t>Vicinity (view looking upstream)</t>
  </si>
  <si>
    <t>Vicinity (PC loc at upstrem end of photo, at surveyor)</t>
  </si>
  <si>
    <t>Vicinity (view looking downstream)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</si>
</sst>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8">
    <font>
      <sz val="12"/>
      <color theme="1"/>
      <name val="Calibri"/>
      <family val="2"/>
      <charset val="238"/>
      <scheme val="minor"/>
    </font>
    <font>
      <sz val="11"/>
      <name val="Calibri"/>
      <scheme val="minor"/>
    </font>
    <font>
      <b/>
      <sz val="11"/>
      <name val="Calibri"/>
      <scheme val="minor"/>
    </font>
    <font>
      <i/>
      <sz val="11"/>
      <name val="Calibri"/>
      <scheme val="minor"/>
    </font>
    <font>
      <sz val="10"/>
      <name val="Arial"/>
    </font>
    <font>
      <b/>
      <sz val="10"/>
      <name val="Arial"/>
      <family val="2"/>
    </font>
    <font>
      <sz val="8"/>
      <name val="Arial"/>
    </font>
    <font>
      <b/>
      <sz val="8"/>
      <name val="Arial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4" fillId="0" borderId="0"/>
    <xf numFmtId="9" fontId="4" fillId="0" borderId="0" applyFont="0" applyFill="0" applyBorder="0" applyAlignment="0" applyProtection="0"/>
  </cellStyleXfs>
  <cellXfs count="82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16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16" fontId="1" fillId="0" borderId="1" xfId="0" applyNumberFormat="1" applyFont="1" applyBorder="1" applyAlignment="1">
      <alignment horizontal="center" wrapText="1"/>
    </xf>
    <xf numFmtId="0" fontId="2" fillId="0" borderId="2" xfId="0" applyFont="1" applyBorder="1" applyAlignment="1">
      <alignment wrapText="1"/>
    </xf>
    <xf numFmtId="0" fontId="1" fillId="0" borderId="2" xfId="0" applyFont="1" applyBorder="1" applyAlignment="1">
      <alignment horizontal="center"/>
    </xf>
    <xf numFmtId="0" fontId="1" fillId="0" borderId="0" xfId="0" applyFont="1" applyBorder="1" applyAlignment="1">
      <alignment wrapText="1"/>
    </xf>
    <xf numFmtId="164" fontId="1" fillId="0" borderId="0" xfId="0" applyNumberFormat="1" applyFont="1" applyBorder="1" applyAlignment="1">
      <alignment horizontal="center" wrapText="1"/>
    </xf>
    <xf numFmtId="164" fontId="1" fillId="0" borderId="0" xfId="0" applyNumberFormat="1" applyFont="1" applyBorder="1" applyAlignment="1">
      <alignment horizontal="center"/>
    </xf>
    <xf numFmtId="0" fontId="1" fillId="0" borderId="3" xfId="0" applyFont="1" applyBorder="1" applyAlignment="1">
      <alignment wrapText="1"/>
    </xf>
    <xf numFmtId="164" fontId="1" fillId="0" borderId="3" xfId="0" applyNumberFormat="1" applyFont="1" applyBorder="1" applyAlignment="1">
      <alignment horizontal="center"/>
    </xf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165" fontId="1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165" fontId="1" fillId="0" borderId="3" xfId="0" applyNumberFormat="1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165" fontId="0" fillId="0" borderId="3" xfId="0" applyNumberFormat="1" applyFont="1" applyBorder="1" applyAlignment="1">
      <alignment horizontal="center"/>
    </xf>
    <xf numFmtId="0" fontId="1" fillId="0" borderId="0" xfId="0" applyFont="1" applyBorder="1"/>
    <xf numFmtId="0" fontId="1" fillId="0" borderId="3" xfId="0" applyFont="1" applyBorder="1"/>
    <xf numFmtId="0" fontId="1" fillId="0" borderId="0" xfId="0" applyFont="1" applyBorder="1" applyAlignment="1">
      <alignment horizontal="right" wrapText="1"/>
    </xf>
    <xf numFmtId="0" fontId="3" fillId="0" borderId="0" xfId="0" applyFont="1" applyBorder="1" applyAlignment="1">
      <alignment wrapText="1"/>
    </xf>
    <xf numFmtId="1" fontId="1" fillId="0" borderId="3" xfId="0" applyNumberFormat="1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1" fontId="3" fillId="0" borderId="0" xfId="0" applyNumberFormat="1" applyFont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1" fillId="0" borderId="2" xfId="0" applyFont="1" applyBorder="1"/>
    <xf numFmtId="0" fontId="0" fillId="0" borderId="0" xfId="0" applyAlignment="1">
      <alignment wrapText="1"/>
    </xf>
    <xf numFmtId="0" fontId="0" fillId="0" borderId="0" xfId="0" applyNumberFormat="1" applyAlignment="1">
      <alignment wrapText="1"/>
    </xf>
    <xf numFmtId="0" fontId="4" fillId="0" borderId="0" xfId="1"/>
    <xf numFmtId="0" fontId="5" fillId="0" borderId="0" xfId="1" applyFont="1"/>
    <xf numFmtId="0" fontId="4" fillId="0" borderId="0" xfId="1" applyAlignment="1">
      <alignment horizontal="left"/>
    </xf>
    <xf numFmtId="0" fontId="4" fillId="0" borderId="0" xfId="1" applyFont="1" applyAlignment="1">
      <alignment horizontal="left" vertical="top" wrapText="1"/>
    </xf>
    <xf numFmtId="0" fontId="6" fillId="0" borderId="0" xfId="1" applyFont="1"/>
    <xf numFmtId="0" fontId="7" fillId="0" borderId="4" xfId="1" applyFont="1" applyBorder="1" applyAlignment="1">
      <alignment horizontal="right"/>
    </xf>
    <xf numFmtId="0" fontId="7" fillId="0" borderId="4" xfId="1" applyFont="1" applyBorder="1" applyAlignment="1">
      <alignment horizontal="center"/>
    </xf>
    <xf numFmtId="9" fontId="7" fillId="0" borderId="4" xfId="1" applyNumberFormat="1" applyFont="1" applyBorder="1" applyAlignment="1">
      <alignment horizontal="center"/>
    </xf>
    <xf numFmtId="9" fontId="7" fillId="0" borderId="0" xfId="1" applyNumberFormat="1" applyFont="1" applyBorder="1" applyAlignment="1">
      <alignment horizontal="center"/>
    </xf>
    <xf numFmtId="0" fontId="6" fillId="0" borderId="5" xfId="1" applyFont="1" applyBorder="1" applyAlignment="1">
      <alignment horizontal="right"/>
    </xf>
    <xf numFmtId="0" fontId="6" fillId="0" borderId="5" xfId="1" applyFont="1" applyBorder="1"/>
    <xf numFmtId="0" fontId="6" fillId="0" borderId="5" xfId="1" applyFont="1" applyFill="1" applyBorder="1" applyAlignment="1">
      <alignment horizontal="center"/>
    </xf>
    <xf numFmtId="9" fontId="6" fillId="0" borderId="5" xfId="1" applyNumberFormat="1" applyFont="1" applyBorder="1" applyAlignment="1">
      <alignment horizontal="center"/>
    </xf>
    <xf numFmtId="9" fontId="6" fillId="0" borderId="0" xfId="1" applyNumberFormat="1" applyFont="1" applyBorder="1" applyAlignment="1">
      <alignment horizontal="center"/>
    </xf>
    <xf numFmtId="0" fontId="6" fillId="0" borderId="5" xfId="1" applyFont="1" applyBorder="1" applyAlignment="1">
      <alignment horizontal="left"/>
    </xf>
    <xf numFmtId="0" fontId="6" fillId="0" borderId="6" xfId="1" applyFont="1" applyBorder="1" applyAlignment="1">
      <alignment horizontal="right"/>
    </xf>
    <xf numFmtId="49" fontId="6" fillId="0" borderId="7" xfId="1" applyNumberFormat="1" applyFont="1" applyBorder="1"/>
    <xf numFmtId="0" fontId="6" fillId="0" borderId="7" xfId="1" applyFont="1" applyFill="1" applyBorder="1" applyAlignment="1">
      <alignment horizontal="center"/>
    </xf>
    <xf numFmtId="9" fontId="6" fillId="0" borderId="7" xfId="1" applyNumberFormat="1" applyFont="1" applyBorder="1" applyAlignment="1">
      <alignment horizontal="center"/>
    </xf>
    <xf numFmtId="49" fontId="6" fillId="0" borderId="7" xfId="1" applyNumberFormat="1" applyFont="1" applyBorder="1" applyAlignment="1">
      <alignment horizontal="left"/>
    </xf>
    <xf numFmtId="0" fontId="6" fillId="0" borderId="8" xfId="1" applyFont="1" applyBorder="1" applyAlignment="1">
      <alignment horizontal="right"/>
    </xf>
    <xf numFmtId="0" fontId="6" fillId="0" borderId="0" xfId="1" applyNumberFormat="1" applyFont="1" applyBorder="1" applyAlignment="1">
      <alignment horizontal="center"/>
    </xf>
    <xf numFmtId="0" fontId="6" fillId="0" borderId="7" xfId="1" applyFont="1" applyBorder="1" applyAlignment="1">
      <alignment horizontal="center"/>
    </xf>
    <xf numFmtId="0" fontId="6" fillId="0" borderId="7" xfId="1" applyFont="1" applyBorder="1" applyAlignment="1">
      <alignment horizontal="right"/>
    </xf>
    <xf numFmtId="49" fontId="4" fillId="0" borderId="0" xfId="1" applyNumberFormat="1"/>
    <xf numFmtId="9" fontId="4" fillId="0" borderId="0" xfId="1" applyNumberFormat="1"/>
    <xf numFmtId="0" fontId="7" fillId="0" borderId="0" xfId="1" applyFont="1" applyAlignment="1">
      <alignment wrapText="1"/>
    </xf>
    <xf numFmtId="9" fontId="7" fillId="0" borderId="4" xfId="1" applyNumberFormat="1" applyFont="1" applyBorder="1" applyAlignment="1">
      <alignment wrapText="1"/>
    </xf>
    <xf numFmtId="0" fontId="7" fillId="0" borderId="4" xfId="2" applyNumberFormat="1" applyFont="1" applyBorder="1" applyAlignment="1">
      <alignment horizontal="center" wrapText="1"/>
    </xf>
    <xf numFmtId="1" fontId="6" fillId="0" borderId="5" xfId="1" applyNumberFormat="1" applyFont="1" applyBorder="1"/>
    <xf numFmtId="9" fontId="6" fillId="0" borderId="5" xfId="2" applyFont="1" applyBorder="1" applyAlignment="1">
      <alignment horizontal="center"/>
    </xf>
    <xf numFmtId="9" fontId="6" fillId="0" borderId="5" xfId="2" applyNumberFormat="1" applyFont="1" applyBorder="1" applyAlignment="1">
      <alignment horizontal="center"/>
    </xf>
    <xf numFmtId="1" fontId="6" fillId="0" borderId="7" xfId="1" applyNumberFormat="1" applyFont="1" applyBorder="1"/>
    <xf numFmtId="9" fontId="6" fillId="0" borderId="7" xfId="2" applyFont="1" applyBorder="1" applyAlignment="1">
      <alignment horizontal="center"/>
    </xf>
    <xf numFmtId="1" fontId="6" fillId="0" borderId="0" xfId="1" applyNumberFormat="1" applyFont="1"/>
    <xf numFmtId="0" fontId="4" fillId="0" borderId="0" xfId="1" applyAlignment="1">
      <alignment wrapText="1"/>
    </xf>
    <xf numFmtId="49" fontId="4" fillId="0" borderId="0" xfId="1" applyNumberFormat="1" applyBorder="1" applyAlignment="1">
      <alignment horizontal="center"/>
    </xf>
    <xf numFmtId="1" fontId="4" fillId="0" borderId="0" xfId="1" applyNumberFormat="1" applyBorder="1" applyAlignment="1">
      <alignment horizontal="center"/>
    </xf>
    <xf numFmtId="0" fontId="4" fillId="0" borderId="0" xfId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4" fillId="0" borderId="0" xfId="1" applyFont="1" applyAlignment="1">
      <alignment horizontal="left" vertical="top" wrapText="1"/>
    </xf>
    <xf numFmtId="0" fontId="4" fillId="0" borderId="0" xfId="1" applyAlignment="1">
      <alignment horizontal="left"/>
    </xf>
  </cellXfs>
  <cellStyles count="3">
    <cellStyle name="Normal" xfId="0" builtinId="0"/>
    <cellStyle name="Normal 2" xfId="1"/>
    <cellStyle name="Percent 2" xfId="2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710875331565"/>
          <c:y val="8.3700305497941205E-2"/>
          <c:w val="0.73740053050397902"/>
          <c:h val="0.5770915800121210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'Pebble Counts'!$AB$6:$AB$25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Counts'!$AC$6:$AC$25</c:f>
              <c:numCache>
                <c:formatCode>General</c:formatCode>
                <c:ptCount val="20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7</c:v>
                </c:pt>
                <c:pt idx="8">
                  <c:v>5</c:v>
                </c:pt>
                <c:pt idx="9">
                  <c:v>11</c:v>
                </c:pt>
                <c:pt idx="10">
                  <c:v>6</c:v>
                </c:pt>
                <c:pt idx="11">
                  <c:v>13</c:v>
                </c:pt>
                <c:pt idx="12">
                  <c:v>19</c:v>
                </c:pt>
                <c:pt idx="13">
                  <c:v>9</c:v>
                </c:pt>
                <c:pt idx="14">
                  <c:v>7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32521344"/>
        <c:axId val="132581248"/>
      </c:barChart>
      <c:lineChart>
        <c:grouping val="standard"/>
        <c:varyColors val="0"/>
        <c:ser>
          <c:idx val="0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'Pebble Counts'!$AB$6:$AB$25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Counts'!$AE$6:$AE$25</c:f>
              <c:numCache>
                <c:formatCode>0%</c:formatCode>
                <c:ptCount val="20"/>
                <c:pt idx="0">
                  <c:v>0.14000000000000001</c:v>
                </c:pt>
                <c:pt idx="1">
                  <c:v>0.14000000000000001</c:v>
                </c:pt>
                <c:pt idx="2">
                  <c:v>0.14000000000000001</c:v>
                </c:pt>
                <c:pt idx="3">
                  <c:v>0.14000000000000001</c:v>
                </c:pt>
                <c:pt idx="4">
                  <c:v>0.14000000000000001</c:v>
                </c:pt>
                <c:pt idx="5">
                  <c:v>0.15000000000000002</c:v>
                </c:pt>
                <c:pt idx="6">
                  <c:v>0.18000000000000002</c:v>
                </c:pt>
                <c:pt idx="7">
                  <c:v>0.25</c:v>
                </c:pt>
                <c:pt idx="8">
                  <c:v>0.3</c:v>
                </c:pt>
                <c:pt idx="9">
                  <c:v>0.41</c:v>
                </c:pt>
                <c:pt idx="10">
                  <c:v>0.47</c:v>
                </c:pt>
                <c:pt idx="11">
                  <c:v>0.6</c:v>
                </c:pt>
                <c:pt idx="12">
                  <c:v>0.79</c:v>
                </c:pt>
                <c:pt idx="13">
                  <c:v>0.88</c:v>
                </c:pt>
                <c:pt idx="14">
                  <c:v>0.95</c:v>
                </c:pt>
                <c:pt idx="15">
                  <c:v>0.99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83424"/>
        <c:axId val="132584960"/>
      </c:lineChart>
      <c:catAx>
        <c:axId val="13252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Particle Size Category (mm)</a:t>
                </a:r>
              </a:p>
            </c:rich>
          </c:tx>
          <c:layout>
            <c:manualLayout>
              <c:xMode val="edge"/>
              <c:yMode val="edge"/>
              <c:x val="0.34748010610079599"/>
              <c:y val="0.885461126583482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81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2581248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3.4482758620689599E-2"/>
              <c:y val="0.281937871150959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21344"/>
        <c:crosses val="autoZero"/>
        <c:crossBetween val="between"/>
      </c:valAx>
      <c:catAx>
        <c:axId val="13258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32584960"/>
        <c:crosses val="autoZero"/>
        <c:auto val="0"/>
        <c:lblAlgn val="ctr"/>
        <c:lblOffset val="100"/>
        <c:noMultiLvlLbl val="0"/>
      </c:catAx>
      <c:valAx>
        <c:axId val="132584960"/>
        <c:scaling>
          <c:orientation val="minMax"/>
          <c:max val="1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Frequency</a:t>
                </a:r>
              </a:p>
            </c:rich>
          </c:tx>
          <c:layout>
            <c:manualLayout>
              <c:xMode val="edge"/>
              <c:yMode val="edge"/>
              <c:x val="0.931034482758621"/>
              <c:y val="0.1894270071795509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83424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645763040675"/>
          <c:y val="8.0508349648143199E-2"/>
          <c:w val="0.71954599573480504"/>
          <c:h val="0.59321941846000303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'Pebble Counts'!$AH$6:$AH$25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Counts'!$AI$6:$AI$25</c:f>
              <c:numCache>
                <c:formatCode>General</c:formatCode>
                <c:ptCount val="20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7</c:v>
                </c:pt>
                <c:pt idx="10">
                  <c:v>12</c:v>
                </c:pt>
                <c:pt idx="11">
                  <c:v>6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4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36447872"/>
        <c:axId val="136450432"/>
      </c:barChart>
      <c:lineChart>
        <c:grouping val="standard"/>
        <c:varyColors val="0"/>
        <c:ser>
          <c:idx val="0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'Pebble Counts'!$AH$6:$AH$25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Counts'!$AK$6:$AK$25</c:f>
              <c:numCache>
                <c:formatCode>0%</c:formatCode>
                <c:ptCount val="20"/>
                <c:pt idx="0">
                  <c:v>4.9504950495049507E-2</c:v>
                </c:pt>
                <c:pt idx="1">
                  <c:v>5.940594059405941E-2</c:v>
                </c:pt>
                <c:pt idx="2">
                  <c:v>6.9306930693069313E-2</c:v>
                </c:pt>
                <c:pt idx="3">
                  <c:v>8.9108910891089119E-2</c:v>
                </c:pt>
                <c:pt idx="4">
                  <c:v>0.10891089108910892</c:v>
                </c:pt>
                <c:pt idx="5">
                  <c:v>0.13861386138613863</c:v>
                </c:pt>
                <c:pt idx="6">
                  <c:v>0.16831683168316833</c:v>
                </c:pt>
                <c:pt idx="7">
                  <c:v>0.17821782178217824</c:v>
                </c:pt>
                <c:pt idx="8">
                  <c:v>0.21782178217821785</c:v>
                </c:pt>
                <c:pt idx="9">
                  <c:v>0.28712871287128716</c:v>
                </c:pt>
                <c:pt idx="10">
                  <c:v>0.40594059405940597</c:v>
                </c:pt>
                <c:pt idx="11">
                  <c:v>0.46534653465346537</c:v>
                </c:pt>
                <c:pt idx="12">
                  <c:v>0.60396039603960405</c:v>
                </c:pt>
                <c:pt idx="13">
                  <c:v>0.75247524752475259</c:v>
                </c:pt>
                <c:pt idx="14">
                  <c:v>0.91089108910891103</c:v>
                </c:pt>
                <c:pt idx="15">
                  <c:v>0.95049504950495067</c:v>
                </c:pt>
                <c:pt idx="16">
                  <c:v>1.0000000000000002</c:v>
                </c:pt>
                <c:pt idx="17">
                  <c:v>1.0000000000000002</c:v>
                </c:pt>
                <c:pt idx="18">
                  <c:v>1.0000000000000002</c:v>
                </c:pt>
                <c:pt idx="19">
                  <c:v>1.0000000000000002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452352"/>
        <c:axId val="136454144"/>
      </c:lineChart>
      <c:catAx>
        <c:axId val="13644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Particle Size Category (mm)</a:t>
                </a:r>
              </a:p>
            </c:rich>
          </c:tx>
          <c:layout>
            <c:manualLayout>
              <c:xMode val="edge"/>
              <c:yMode val="edge"/>
              <c:x val="0.33711013186000699"/>
              <c:y val="0.8898291276900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45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450432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3.6827157262017601E-2"/>
              <c:y val="0.292372427669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447872"/>
        <c:crosses val="autoZero"/>
        <c:crossBetween val="between"/>
      </c:valAx>
      <c:catAx>
        <c:axId val="13645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136454144"/>
        <c:crosses val="autoZero"/>
        <c:auto val="0"/>
        <c:lblAlgn val="ctr"/>
        <c:lblOffset val="100"/>
        <c:noMultiLvlLbl val="0"/>
      </c:catAx>
      <c:valAx>
        <c:axId val="136454144"/>
        <c:scaling>
          <c:orientation val="minMax"/>
          <c:max val="1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Frequency</a:t>
                </a:r>
              </a:p>
            </c:rich>
          </c:tx>
          <c:layout>
            <c:manualLayout>
              <c:xMode val="edge"/>
              <c:yMode val="edge"/>
              <c:x val="0.926344648052289"/>
              <c:y val="0.20338951490057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452352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54683836524401"/>
          <c:y val="8.3700305497941205E-2"/>
          <c:w val="0.72651860204679997"/>
          <c:h val="0.5770915800121210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'Pebble Counts'!$AN$6:$AN$25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Counts'!$AO$6:$AO$25</c:f>
              <c:numCache>
                <c:formatCode>General</c:formatCode>
                <c:ptCount val="20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9</c:v>
                </c:pt>
                <c:pt idx="9">
                  <c:v>17</c:v>
                </c:pt>
                <c:pt idx="10">
                  <c:v>11</c:v>
                </c:pt>
                <c:pt idx="11">
                  <c:v>8</c:v>
                </c:pt>
                <c:pt idx="12">
                  <c:v>8</c:v>
                </c:pt>
                <c:pt idx="13">
                  <c:v>13</c:v>
                </c:pt>
                <c:pt idx="14">
                  <c:v>14</c:v>
                </c:pt>
                <c:pt idx="15">
                  <c:v>7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32815872"/>
        <c:axId val="132818432"/>
      </c:barChart>
      <c:lineChart>
        <c:grouping val="standard"/>
        <c:varyColors val="0"/>
        <c:ser>
          <c:idx val="0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'Pebble Counts'!$AN$6:$AN$25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Counts'!$AQ$6:$AQ$25</c:f>
              <c:numCache>
                <c:formatCode>0%</c:formatCode>
                <c:ptCount val="20"/>
                <c:pt idx="0">
                  <c:v>2.9411764705882353E-2</c:v>
                </c:pt>
                <c:pt idx="1">
                  <c:v>3.9215686274509803E-2</c:v>
                </c:pt>
                <c:pt idx="2">
                  <c:v>4.9019607843137254E-2</c:v>
                </c:pt>
                <c:pt idx="3">
                  <c:v>4.9019607843137254E-2</c:v>
                </c:pt>
                <c:pt idx="4">
                  <c:v>5.8823529411764705E-2</c:v>
                </c:pt>
                <c:pt idx="5">
                  <c:v>5.8823529411764705E-2</c:v>
                </c:pt>
                <c:pt idx="6">
                  <c:v>5.8823529411764705E-2</c:v>
                </c:pt>
                <c:pt idx="7">
                  <c:v>0.10784313725490197</c:v>
                </c:pt>
                <c:pt idx="8">
                  <c:v>0.19607843137254904</c:v>
                </c:pt>
                <c:pt idx="9">
                  <c:v>0.36274509803921573</c:v>
                </c:pt>
                <c:pt idx="10">
                  <c:v>0.4705882352941177</c:v>
                </c:pt>
                <c:pt idx="11">
                  <c:v>0.5490196078431373</c:v>
                </c:pt>
                <c:pt idx="12">
                  <c:v>0.62745098039215685</c:v>
                </c:pt>
                <c:pt idx="13">
                  <c:v>0.75490196078431371</c:v>
                </c:pt>
                <c:pt idx="14">
                  <c:v>0.89215686274509798</c:v>
                </c:pt>
                <c:pt idx="15">
                  <c:v>0.96078431372549011</c:v>
                </c:pt>
                <c:pt idx="16">
                  <c:v>0.99999999999999989</c:v>
                </c:pt>
                <c:pt idx="17">
                  <c:v>0.99999999999999989</c:v>
                </c:pt>
                <c:pt idx="18">
                  <c:v>0.99999999999999989</c:v>
                </c:pt>
                <c:pt idx="19">
                  <c:v>0.99999999999999989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20352"/>
        <c:axId val="132822144"/>
      </c:lineChart>
      <c:catAx>
        <c:axId val="13281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Particle Size Category (mm)</a:t>
                </a:r>
              </a:p>
            </c:rich>
          </c:tx>
          <c:layout>
            <c:manualLayout>
              <c:xMode val="edge"/>
              <c:yMode val="edge"/>
              <c:x val="0.33977866179375099"/>
              <c:y val="0.885461126583482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18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2818432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3.5911565880640303E-2"/>
              <c:y val="0.281937871150959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15872"/>
        <c:crosses val="autoZero"/>
        <c:crossBetween val="between"/>
      </c:valAx>
      <c:catAx>
        <c:axId val="13282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132822144"/>
        <c:crosses val="autoZero"/>
        <c:auto val="0"/>
        <c:lblAlgn val="ctr"/>
        <c:lblOffset val="100"/>
        <c:noMultiLvlLbl val="0"/>
      </c:catAx>
      <c:valAx>
        <c:axId val="132822144"/>
        <c:scaling>
          <c:orientation val="minMax"/>
          <c:max val="1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Frequency</a:t>
                </a:r>
              </a:p>
            </c:rich>
          </c:tx>
          <c:layout>
            <c:manualLayout>
              <c:xMode val="edge"/>
              <c:yMode val="edge"/>
              <c:x val="0.92817585660731905"/>
              <c:y val="0.1894270071795509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20352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83282880784"/>
          <c:y val="8.3333288717014897E-2"/>
          <c:w val="0.74083793307413104"/>
          <c:h val="0.5789470584550510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'Pebble Counts'!$AT$6:$AT$25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Counts'!$AU$6:$AU$25</c:f>
              <c:numCache>
                <c:formatCode>General</c:formatCode>
                <c:ptCount val="20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5</c:v>
                </c:pt>
                <c:pt idx="8">
                  <c:v>1</c:v>
                </c:pt>
                <c:pt idx="9">
                  <c:v>7</c:v>
                </c:pt>
                <c:pt idx="10">
                  <c:v>6</c:v>
                </c:pt>
                <c:pt idx="11">
                  <c:v>10</c:v>
                </c:pt>
                <c:pt idx="12">
                  <c:v>14</c:v>
                </c:pt>
                <c:pt idx="13">
                  <c:v>14</c:v>
                </c:pt>
                <c:pt idx="14">
                  <c:v>6</c:v>
                </c:pt>
                <c:pt idx="15">
                  <c:v>13</c:v>
                </c:pt>
                <c:pt idx="16">
                  <c:v>6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34752128"/>
        <c:axId val="134762880"/>
      </c:barChart>
      <c:lineChart>
        <c:grouping val="standard"/>
        <c:varyColors val="0"/>
        <c:ser>
          <c:idx val="0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'Pebble Counts'!$AT$6:$AT$25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Counts'!$AW$6:$AW$25</c:f>
              <c:numCache>
                <c:formatCode>0%</c:formatCode>
                <c:ptCount val="20"/>
                <c:pt idx="0">
                  <c:v>0.10891089108910891</c:v>
                </c:pt>
                <c:pt idx="1">
                  <c:v>0.10891089108910891</c:v>
                </c:pt>
                <c:pt idx="2">
                  <c:v>0.10891089108910891</c:v>
                </c:pt>
                <c:pt idx="3">
                  <c:v>0.11881188118811881</c:v>
                </c:pt>
                <c:pt idx="4">
                  <c:v>0.12871287128712872</c:v>
                </c:pt>
                <c:pt idx="5">
                  <c:v>0.12871287128712872</c:v>
                </c:pt>
                <c:pt idx="6">
                  <c:v>0.15841584158415842</c:v>
                </c:pt>
                <c:pt idx="7">
                  <c:v>0.20792079207920794</c:v>
                </c:pt>
                <c:pt idx="8">
                  <c:v>0.21782178217821785</c:v>
                </c:pt>
                <c:pt idx="9">
                  <c:v>0.28712871287128716</c:v>
                </c:pt>
                <c:pt idx="10">
                  <c:v>0.34653465346534656</c:v>
                </c:pt>
                <c:pt idx="11">
                  <c:v>0.44554455445544561</c:v>
                </c:pt>
                <c:pt idx="12">
                  <c:v>0.58415841584158423</c:v>
                </c:pt>
                <c:pt idx="13">
                  <c:v>0.72277227722772286</c:v>
                </c:pt>
                <c:pt idx="14">
                  <c:v>0.78217821782178221</c:v>
                </c:pt>
                <c:pt idx="15">
                  <c:v>0.91089108910891092</c:v>
                </c:pt>
                <c:pt idx="16">
                  <c:v>0.97029702970297027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764800"/>
        <c:axId val="134787072"/>
      </c:lineChart>
      <c:catAx>
        <c:axId val="13475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Particle Size Category (mm)</a:t>
                </a:r>
              </a:p>
            </c:rich>
          </c:tx>
          <c:layout>
            <c:manualLayout>
              <c:xMode val="edge"/>
              <c:yMode val="edge"/>
              <c:x val="0.34816765052600501"/>
              <c:y val="0.885964437938789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762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4762880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3.4031424487504201E-2"/>
              <c:y val="0.285087566663472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752128"/>
        <c:crosses val="autoZero"/>
        <c:crossBetween val="between"/>
      </c:valAx>
      <c:catAx>
        <c:axId val="13476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34787072"/>
        <c:crosses val="autoZero"/>
        <c:auto val="0"/>
        <c:lblAlgn val="ctr"/>
        <c:lblOffset val="100"/>
        <c:noMultiLvlLbl val="0"/>
      </c:catAx>
      <c:valAx>
        <c:axId val="134787072"/>
        <c:scaling>
          <c:orientation val="minMax"/>
          <c:max val="1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Frequency</a:t>
                </a:r>
              </a:p>
            </c:rich>
          </c:tx>
          <c:layout>
            <c:manualLayout>
              <c:xMode val="edge"/>
              <c:yMode val="edge"/>
              <c:x val="0.93193747058088505"/>
              <c:y val="0.1929823528183499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764800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806615348"/>
          <c:y val="8.2969476541964696E-2"/>
          <c:w val="0.72876785447331305"/>
          <c:h val="0.5807863357937530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'Pebble Counts'!$AZ$6:$AZ$25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Counts'!$BA$6:$BA$25</c:f>
              <c:numCache>
                <c:formatCode>General</c:formatCode>
                <c:ptCount val="20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8</c:v>
                </c:pt>
                <c:pt idx="8">
                  <c:v>9</c:v>
                </c:pt>
                <c:pt idx="9">
                  <c:v>4</c:v>
                </c:pt>
                <c:pt idx="10">
                  <c:v>8</c:v>
                </c:pt>
                <c:pt idx="11">
                  <c:v>13</c:v>
                </c:pt>
                <c:pt idx="12">
                  <c:v>6</c:v>
                </c:pt>
                <c:pt idx="13">
                  <c:v>10</c:v>
                </c:pt>
                <c:pt idx="14">
                  <c:v>12</c:v>
                </c:pt>
                <c:pt idx="15">
                  <c:v>7</c:v>
                </c:pt>
                <c:pt idx="16">
                  <c:v>7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34816896"/>
        <c:axId val="134819200"/>
      </c:barChart>
      <c:lineChart>
        <c:grouping val="standard"/>
        <c:varyColors val="0"/>
        <c:ser>
          <c:idx val="0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'Pebble Counts'!$AZ$6:$AZ$25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Counts'!$BC$6:$BC$25</c:f>
              <c:numCache>
                <c:formatCode>0%</c:formatCode>
                <c:ptCount val="20"/>
                <c:pt idx="0">
                  <c:v>4.8543689320388349E-2</c:v>
                </c:pt>
                <c:pt idx="1">
                  <c:v>5.8252427184466021E-2</c:v>
                </c:pt>
                <c:pt idx="2">
                  <c:v>6.7961165048543687E-2</c:v>
                </c:pt>
                <c:pt idx="3">
                  <c:v>9.7087378640776698E-2</c:v>
                </c:pt>
                <c:pt idx="4">
                  <c:v>0.10679611650485436</c:v>
                </c:pt>
                <c:pt idx="5">
                  <c:v>0.12621359223300971</c:v>
                </c:pt>
                <c:pt idx="6">
                  <c:v>0.16504854368932037</c:v>
                </c:pt>
                <c:pt idx="7">
                  <c:v>0.24271844660194172</c:v>
                </c:pt>
                <c:pt idx="8">
                  <c:v>0.33009708737864074</c:v>
                </c:pt>
                <c:pt idx="9">
                  <c:v>0.3689320388349514</c:v>
                </c:pt>
                <c:pt idx="10">
                  <c:v>0.44660194174757273</c:v>
                </c:pt>
                <c:pt idx="11">
                  <c:v>0.57281553398058249</c:v>
                </c:pt>
                <c:pt idx="12">
                  <c:v>0.63106796116504849</c:v>
                </c:pt>
                <c:pt idx="13">
                  <c:v>0.72815533980582514</c:v>
                </c:pt>
                <c:pt idx="14">
                  <c:v>0.84466019417475713</c:v>
                </c:pt>
                <c:pt idx="15">
                  <c:v>0.91262135922330079</c:v>
                </c:pt>
                <c:pt idx="16">
                  <c:v>0.98058252427184445</c:v>
                </c:pt>
                <c:pt idx="17">
                  <c:v>0.99029126213592211</c:v>
                </c:pt>
                <c:pt idx="18">
                  <c:v>0.99029126213592211</c:v>
                </c:pt>
                <c:pt idx="19">
                  <c:v>0.99999999999999978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21376"/>
        <c:axId val="134822912"/>
      </c:lineChart>
      <c:catAx>
        <c:axId val="13481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Particle Size Category (mm)</a:t>
                </a:r>
              </a:p>
            </c:rich>
          </c:tx>
          <c:layout>
            <c:manualLayout>
              <c:xMode val="edge"/>
              <c:yMode val="edge"/>
              <c:x val="0.34246609702693298"/>
              <c:y val="0.88646335463257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81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4819200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3.5616474090801001E-2"/>
              <c:y val="0.283842946064616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816896"/>
        <c:crosses val="autoZero"/>
        <c:crossBetween val="between"/>
      </c:valAx>
      <c:catAx>
        <c:axId val="13482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34822912"/>
        <c:crosses val="autoZero"/>
        <c:auto val="0"/>
        <c:lblAlgn val="ctr"/>
        <c:lblOffset val="100"/>
        <c:noMultiLvlLbl val="0"/>
      </c:catAx>
      <c:valAx>
        <c:axId val="134822912"/>
        <c:scaling>
          <c:orientation val="minMax"/>
          <c:max val="1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Frequency</a:t>
                </a:r>
              </a:p>
            </c:rich>
          </c:tx>
          <c:layout>
            <c:manualLayout>
              <c:xMode val="edge"/>
              <c:yMode val="edge"/>
              <c:x val="0.92876805513704197"/>
              <c:y val="0.192139840412971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821376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583187633276"/>
          <c:y val="8.2969476541964696E-2"/>
          <c:w val="0.74218655626099095"/>
          <c:h val="0.5807863357937530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'Pebble Counts'!$BF$6:$BF$25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Counts'!$BG$6:$BG$25</c:f>
              <c:numCache>
                <c:formatCode>General</c:formatCode>
                <c:ptCount val="20"/>
                <c:pt idx="0">
                  <c:v>10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6</c:v>
                </c:pt>
                <c:pt idx="11">
                  <c:v>9</c:v>
                </c:pt>
                <c:pt idx="12">
                  <c:v>11</c:v>
                </c:pt>
                <c:pt idx="13">
                  <c:v>11</c:v>
                </c:pt>
                <c:pt idx="14">
                  <c:v>14</c:v>
                </c:pt>
                <c:pt idx="15">
                  <c:v>12</c:v>
                </c:pt>
                <c:pt idx="16">
                  <c:v>11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34858624"/>
        <c:axId val="134865280"/>
      </c:barChart>
      <c:lineChart>
        <c:grouping val="standard"/>
        <c:varyColors val="0"/>
        <c:ser>
          <c:idx val="0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'Pebble Counts'!$BF$6:$BF$25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Counts'!$BI$6:$BI$25</c:f>
              <c:numCache>
                <c:formatCode>0%</c:formatCode>
                <c:ptCount val="20"/>
                <c:pt idx="0">
                  <c:v>9.8039215686274508E-2</c:v>
                </c:pt>
                <c:pt idx="1">
                  <c:v>0.13725490196078433</c:v>
                </c:pt>
                <c:pt idx="2">
                  <c:v>0.14705882352941177</c:v>
                </c:pt>
                <c:pt idx="3">
                  <c:v>0.15686274509803921</c:v>
                </c:pt>
                <c:pt idx="4">
                  <c:v>0.15686274509803921</c:v>
                </c:pt>
                <c:pt idx="5">
                  <c:v>0.1764705882352941</c:v>
                </c:pt>
                <c:pt idx="6">
                  <c:v>0.19607843137254899</c:v>
                </c:pt>
                <c:pt idx="7">
                  <c:v>0.23529411764705879</c:v>
                </c:pt>
                <c:pt idx="8">
                  <c:v>0.25490196078431371</c:v>
                </c:pt>
                <c:pt idx="9">
                  <c:v>0.2745098039215686</c:v>
                </c:pt>
                <c:pt idx="10">
                  <c:v>0.33333333333333331</c:v>
                </c:pt>
                <c:pt idx="11">
                  <c:v>0.42156862745098039</c:v>
                </c:pt>
                <c:pt idx="12">
                  <c:v>0.52941176470588236</c:v>
                </c:pt>
                <c:pt idx="13">
                  <c:v>0.63725490196078427</c:v>
                </c:pt>
                <c:pt idx="14">
                  <c:v>0.77450980392156854</c:v>
                </c:pt>
                <c:pt idx="15">
                  <c:v>0.89215686274509798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67200"/>
        <c:axId val="136196096"/>
      </c:lineChart>
      <c:catAx>
        <c:axId val="13485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Particle Size Category (mm)</a:t>
                </a:r>
              </a:p>
            </c:rich>
          </c:tx>
          <c:layout>
            <c:manualLayout>
              <c:xMode val="edge"/>
              <c:yMode val="edge"/>
              <c:x val="0.348957889610431"/>
              <c:y val="0.88646335463257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865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4865280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3.3854123618922399E-2"/>
              <c:y val="0.283842946064616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858624"/>
        <c:crosses val="autoZero"/>
        <c:crossBetween val="between"/>
      </c:valAx>
      <c:catAx>
        <c:axId val="134867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36196096"/>
        <c:crosses val="autoZero"/>
        <c:auto val="0"/>
        <c:lblAlgn val="ctr"/>
        <c:lblOffset val="100"/>
        <c:noMultiLvlLbl val="0"/>
      </c:catAx>
      <c:valAx>
        <c:axId val="136196096"/>
        <c:scaling>
          <c:orientation val="minMax"/>
          <c:max val="1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Frequency</a:t>
                </a:r>
              </a:p>
            </c:rich>
          </c:tx>
          <c:layout>
            <c:manualLayout>
              <c:xMode val="edge"/>
              <c:yMode val="edge"/>
              <c:x val="0.93229048119801705"/>
              <c:y val="0.192139840412971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867200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95632758631"/>
          <c:y val="8.2608827183721895E-2"/>
          <c:w val="0.72191085497654806"/>
          <c:h val="0.5826096232957229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'Pebble Counts'!$V$6:$V$25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Counts'!$W$6:$W$25</c:f>
              <c:numCache>
                <c:formatCode>General</c:formatCode>
                <c:ptCount val="20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9</c:v>
                </c:pt>
                <c:pt idx="9">
                  <c:v>12</c:v>
                </c:pt>
                <c:pt idx="10">
                  <c:v>13</c:v>
                </c:pt>
                <c:pt idx="11">
                  <c:v>12</c:v>
                </c:pt>
                <c:pt idx="12">
                  <c:v>9</c:v>
                </c:pt>
                <c:pt idx="13">
                  <c:v>10</c:v>
                </c:pt>
                <c:pt idx="14">
                  <c:v>2</c:v>
                </c:pt>
                <c:pt idx="15">
                  <c:v>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36234496"/>
        <c:axId val="136245248"/>
      </c:barChart>
      <c:lineChart>
        <c:grouping val="standard"/>
        <c:varyColors val="0"/>
        <c:ser>
          <c:idx val="0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'Pebble Counts'!$V$6:$V$25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Counts'!$Y$6:$Y$25</c:f>
              <c:numCache>
                <c:formatCode>0%</c:formatCode>
                <c:ptCount val="20"/>
                <c:pt idx="0">
                  <c:v>0.12745098039215685</c:v>
                </c:pt>
                <c:pt idx="1">
                  <c:v>0.12745098039215685</c:v>
                </c:pt>
                <c:pt idx="2">
                  <c:v>0.12745098039215685</c:v>
                </c:pt>
                <c:pt idx="3">
                  <c:v>0.12745098039215685</c:v>
                </c:pt>
                <c:pt idx="4">
                  <c:v>0.12745098039215685</c:v>
                </c:pt>
                <c:pt idx="5">
                  <c:v>0.1764705882352941</c:v>
                </c:pt>
                <c:pt idx="6">
                  <c:v>0.22549019607843135</c:v>
                </c:pt>
                <c:pt idx="7">
                  <c:v>0.29411764705882348</c:v>
                </c:pt>
                <c:pt idx="8">
                  <c:v>0.38235294117647056</c:v>
                </c:pt>
                <c:pt idx="9">
                  <c:v>0.5</c:v>
                </c:pt>
                <c:pt idx="10">
                  <c:v>0.62745098039215685</c:v>
                </c:pt>
                <c:pt idx="11">
                  <c:v>0.74509803921568629</c:v>
                </c:pt>
                <c:pt idx="12">
                  <c:v>0.83333333333333337</c:v>
                </c:pt>
                <c:pt idx="13">
                  <c:v>0.93137254901960786</c:v>
                </c:pt>
                <c:pt idx="14">
                  <c:v>0.95098039215686281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247168"/>
        <c:axId val="136248704"/>
      </c:lineChart>
      <c:catAx>
        <c:axId val="13623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Particle Size Category (mm)</a:t>
                </a:r>
              </a:p>
            </c:rich>
          </c:tx>
          <c:layout>
            <c:manualLayout>
              <c:xMode val="edge"/>
              <c:yMode val="edge"/>
              <c:x val="0.33707899843262901"/>
              <c:y val="0.886957933972594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245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245248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3.6516891496868202E-2"/>
              <c:y val="0.286956978638191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234496"/>
        <c:crosses val="autoZero"/>
        <c:crossBetween val="between"/>
      </c:valAx>
      <c:catAx>
        <c:axId val="136247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36248704"/>
        <c:crosses val="autoZero"/>
        <c:auto val="0"/>
        <c:lblAlgn val="ctr"/>
        <c:lblOffset val="100"/>
        <c:noMultiLvlLbl val="0"/>
      </c:catAx>
      <c:valAx>
        <c:axId val="136248704"/>
        <c:scaling>
          <c:orientation val="minMax"/>
          <c:max val="1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Frequency</a:t>
                </a:r>
              </a:p>
            </c:rich>
          </c:tx>
          <c:layout>
            <c:manualLayout>
              <c:xMode val="edge"/>
              <c:yMode val="edge"/>
              <c:x val="0.92696724568973099"/>
              <c:y val="0.195652485435131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247168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16546935838"/>
          <c:y val="8.9361887803124596E-2"/>
          <c:w val="0.74114392113531302"/>
          <c:h val="0.57021395074374703"/>
        </c:manualLayout>
      </c:layout>
      <c:barChart>
        <c:barDir val="col"/>
        <c:grouping val="clustered"/>
        <c:varyColors val="0"/>
        <c:ser>
          <c:idx val="1"/>
          <c:order val="0"/>
          <c:tx>
            <c:v># of particles counted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'Pebble Counts'!$D$6:$D$25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Counts'!$E$6:$E$25</c:f>
              <c:numCache>
                <c:formatCode>General</c:formatCode>
                <c:ptCount val="20"/>
                <c:pt idx="0">
                  <c:v>8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  <c:pt idx="7">
                  <c:v>6</c:v>
                </c:pt>
                <c:pt idx="8">
                  <c:v>12</c:v>
                </c:pt>
                <c:pt idx="9">
                  <c:v>7</c:v>
                </c:pt>
                <c:pt idx="10">
                  <c:v>3</c:v>
                </c:pt>
                <c:pt idx="11">
                  <c:v>10</c:v>
                </c:pt>
                <c:pt idx="12">
                  <c:v>6</c:v>
                </c:pt>
                <c:pt idx="13">
                  <c:v>8</c:v>
                </c:pt>
                <c:pt idx="14">
                  <c:v>9</c:v>
                </c:pt>
                <c:pt idx="15">
                  <c:v>5</c:v>
                </c:pt>
                <c:pt idx="16">
                  <c:v>12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36286976"/>
        <c:axId val="136289280"/>
      </c:barChart>
      <c:lineChart>
        <c:grouping val="standard"/>
        <c:varyColors val="0"/>
        <c:ser>
          <c:idx val="0"/>
          <c:order val="1"/>
          <c:tx>
            <c:v>Cumulative percent finer than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'Pebble Counts'!$G$6:$G$25</c:f>
              <c:numCache>
                <c:formatCode>0%</c:formatCode>
                <c:ptCount val="20"/>
                <c:pt idx="0">
                  <c:v>7.7669902912621352E-2</c:v>
                </c:pt>
                <c:pt idx="1">
                  <c:v>8.7378640776699018E-2</c:v>
                </c:pt>
                <c:pt idx="2">
                  <c:v>9.7087378640776684E-2</c:v>
                </c:pt>
                <c:pt idx="3">
                  <c:v>0.12621359223300971</c:v>
                </c:pt>
                <c:pt idx="4">
                  <c:v>0.1553398058252427</c:v>
                </c:pt>
                <c:pt idx="5">
                  <c:v>0.17475728155339804</c:v>
                </c:pt>
                <c:pt idx="6">
                  <c:v>0.22330097087378639</c:v>
                </c:pt>
                <c:pt idx="7">
                  <c:v>0.28155339805825241</c:v>
                </c:pt>
                <c:pt idx="8">
                  <c:v>0.39805825242718446</c:v>
                </c:pt>
                <c:pt idx="9">
                  <c:v>0.46601941747572817</c:v>
                </c:pt>
                <c:pt idx="10">
                  <c:v>0.49514563106796117</c:v>
                </c:pt>
                <c:pt idx="11">
                  <c:v>0.59223300970873782</c:v>
                </c:pt>
                <c:pt idx="12">
                  <c:v>0.65048543689320382</c:v>
                </c:pt>
                <c:pt idx="13">
                  <c:v>0.72815533980582514</c:v>
                </c:pt>
                <c:pt idx="14">
                  <c:v>0.81553398058252413</c:v>
                </c:pt>
                <c:pt idx="15">
                  <c:v>0.86407766990291246</c:v>
                </c:pt>
                <c:pt idx="16">
                  <c:v>0.98058252427184445</c:v>
                </c:pt>
                <c:pt idx="17">
                  <c:v>0.99999999999999978</c:v>
                </c:pt>
                <c:pt idx="18">
                  <c:v>0.99999999999999978</c:v>
                </c:pt>
                <c:pt idx="19">
                  <c:v>0.99999999999999978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299648"/>
        <c:axId val="136301184"/>
      </c:lineChart>
      <c:catAx>
        <c:axId val="13628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Particle Size Category (mm)</a:t>
                </a:r>
              </a:p>
            </c:rich>
          </c:tx>
          <c:layout>
            <c:manualLayout>
              <c:xMode val="edge"/>
              <c:yMode val="edge"/>
              <c:x val="0.34059922846292001"/>
              <c:y val="0.89361887803124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289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289280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2.9972732104736902E-2"/>
              <c:y val="0.31063894331562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286976"/>
        <c:crosses val="autoZero"/>
        <c:crossBetween val="between"/>
      </c:valAx>
      <c:catAx>
        <c:axId val="13629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36301184"/>
        <c:crosses val="autoZero"/>
        <c:auto val="0"/>
        <c:lblAlgn val="ctr"/>
        <c:lblOffset val="100"/>
        <c:noMultiLvlLbl val="0"/>
      </c:catAx>
      <c:valAx>
        <c:axId val="136301184"/>
        <c:scaling>
          <c:orientation val="minMax"/>
          <c:max val="1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Frequency</a:t>
                </a:r>
              </a:p>
            </c:rich>
          </c:tx>
          <c:layout>
            <c:manualLayout>
              <c:xMode val="edge"/>
              <c:yMode val="edge"/>
              <c:x val="0.92642990141914106"/>
              <c:y val="0.259575007428124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299648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>
      <c:oddHeader>&amp;A</c:oddHeader>
      <c:oddFooter>Page &amp;P</c:oddFooter>
    </c:headerFooter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90928418948"/>
          <c:y val="8.2608827183721895E-2"/>
          <c:w val="0.73024474582450005"/>
          <c:h val="0.5826096232957229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'Pebble Counts'!$J$6:$J$25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Counts'!$K$6:$K$25</c:f>
              <c:numCache>
                <c:formatCode>General</c:formatCode>
                <c:ptCount val="20"/>
                <c:pt idx="0">
                  <c:v>10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12</c:v>
                </c:pt>
                <c:pt idx="12">
                  <c:v>14</c:v>
                </c:pt>
                <c:pt idx="13">
                  <c:v>16</c:v>
                </c:pt>
                <c:pt idx="14">
                  <c:v>11</c:v>
                </c:pt>
                <c:pt idx="15">
                  <c:v>9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36400896"/>
        <c:axId val="136403200"/>
      </c:barChart>
      <c:lineChart>
        <c:grouping val="standard"/>
        <c:varyColors val="0"/>
        <c:ser>
          <c:idx val="0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'Pebble Counts'!$J$6:$J$25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Counts'!$M$6:$M$25</c:f>
              <c:numCache>
                <c:formatCode>0%</c:formatCode>
                <c:ptCount val="20"/>
                <c:pt idx="0">
                  <c:v>9.5238095238095233E-2</c:v>
                </c:pt>
                <c:pt idx="1">
                  <c:v>0.11428571428571428</c:v>
                </c:pt>
                <c:pt idx="2">
                  <c:v>0.13333333333333333</c:v>
                </c:pt>
                <c:pt idx="3">
                  <c:v>0.13333333333333333</c:v>
                </c:pt>
                <c:pt idx="4">
                  <c:v>0.16190476190476191</c:v>
                </c:pt>
                <c:pt idx="5">
                  <c:v>0.18095238095238098</c:v>
                </c:pt>
                <c:pt idx="6">
                  <c:v>0.2</c:v>
                </c:pt>
                <c:pt idx="7">
                  <c:v>0.24761904761904763</c:v>
                </c:pt>
                <c:pt idx="8">
                  <c:v>0.27619047619047621</c:v>
                </c:pt>
                <c:pt idx="9">
                  <c:v>0.32380952380952382</c:v>
                </c:pt>
                <c:pt idx="10">
                  <c:v>0.38095238095238099</c:v>
                </c:pt>
                <c:pt idx="11">
                  <c:v>0.49523809523809526</c:v>
                </c:pt>
                <c:pt idx="12">
                  <c:v>0.62857142857142856</c:v>
                </c:pt>
                <c:pt idx="13">
                  <c:v>0.78095238095238095</c:v>
                </c:pt>
                <c:pt idx="14">
                  <c:v>0.88571428571428568</c:v>
                </c:pt>
                <c:pt idx="15">
                  <c:v>0.97142857142857142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409472"/>
        <c:axId val="136411008"/>
      </c:lineChart>
      <c:catAx>
        <c:axId val="13640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Particle Size Category (mm)</a:t>
                </a:r>
              </a:p>
            </c:rich>
          </c:tx>
          <c:layout>
            <c:manualLayout>
              <c:xMode val="edge"/>
              <c:yMode val="edge"/>
              <c:x val="0.34332402229062298"/>
              <c:y val="0.886957933972594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40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403200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3.5422319760143602E-2"/>
              <c:y val="0.286956978638191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400896"/>
        <c:crosses val="autoZero"/>
        <c:crossBetween val="between"/>
      </c:valAx>
      <c:catAx>
        <c:axId val="13640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136411008"/>
        <c:crosses val="autoZero"/>
        <c:auto val="0"/>
        <c:lblAlgn val="ctr"/>
        <c:lblOffset val="100"/>
        <c:noMultiLvlLbl val="0"/>
      </c:catAx>
      <c:valAx>
        <c:axId val="136411008"/>
        <c:scaling>
          <c:orientation val="minMax"/>
          <c:max val="1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Frequency</a:t>
                </a:r>
              </a:p>
            </c:rich>
          </c:tx>
          <c:layout>
            <c:manualLayout>
              <c:xMode val="edge"/>
              <c:yMode val="edge"/>
              <c:x val="0.92915469524684502"/>
              <c:y val="0.195652485435131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409472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6250509308299"/>
          <c:y val="8.1196665911986196E-2"/>
          <c:w val="0.73458469080692401"/>
          <c:h val="0.5897442050449519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'Pebble Counts'!$P$6:$P$25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Counts'!$Q$6:$Q$25</c:f>
              <c:numCache>
                <c:formatCode>General</c:formatCode>
                <c:ptCount val="20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11</c:v>
                </c:pt>
                <c:pt idx="8">
                  <c:v>13</c:v>
                </c:pt>
                <c:pt idx="9">
                  <c:v>7</c:v>
                </c:pt>
                <c:pt idx="10">
                  <c:v>13</c:v>
                </c:pt>
                <c:pt idx="11">
                  <c:v>6</c:v>
                </c:pt>
                <c:pt idx="12">
                  <c:v>9</c:v>
                </c:pt>
                <c:pt idx="13">
                  <c:v>8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36424064"/>
        <c:axId val="136725632"/>
      </c:barChart>
      <c:lineChart>
        <c:grouping val="standard"/>
        <c:varyColors val="0"/>
        <c:ser>
          <c:idx val="0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'Pebble Counts'!$P$6:$P$25</c:f>
              <c:strCache>
                <c:ptCount val="20"/>
                <c:pt idx="0">
                  <c:v>&lt;2</c:v>
                </c:pt>
                <c:pt idx="1">
                  <c:v>2 - 4</c:v>
                </c:pt>
                <c:pt idx="2">
                  <c:v>4 - 5.7</c:v>
                </c:pt>
                <c:pt idx="3">
                  <c:v>5.7 - 8</c:v>
                </c:pt>
                <c:pt idx="4">
                  <c:v>8 - 11.3</c:v>
                </c:pt>
                <c:pt idx="5">
                  <c:v>11.3 - 16</c:v>
                </c:pt>
                <c:pt idx="6">
                  <c:v>16 - 22.6</c:v>
                </c:pt>
                <c:pt idx="7">
                  <c:v>22.6 - 32</c:v>
                </c:pt>
                <c:pt idx="8">
                  <c:v>32 - 45</c:v>
                </c:pt>
                <c:pt idx="9">
                  <c:v>45 - 64</c:v>
                </c:pt>
                <c:pt idx="10">
                  <c:v>64 - 90</c:v>
                </c:pt>
                <c:pt idx="11">
                  <c:v>90 - 128</c:v>
                </c:pt>
                <c:pt idx="12">
                  <c:v>128 - 180</c:v>
                </c:pt>
                <c:pt idx="13">
                  <c:v>180 - 256</c:v>
                </c:pt>
                <c:pt idx="14">
                  <c:v>256 - 362</c:v>
                </c:pt>
                <c:pt idx="15">
                  <c:v>362 - 512</c:v>
                </c:pt>
                <c:pt idx="16">
                  <c:v>512 - 1024</c:v>
                </c:pt>
                <c:pt idx="17">
                  <c:v>1024 - 2048</c:v>
                </c:pt>
                <c:pt idx="18">
                  <c:v>2048 - 4096</c:v>
                </c:pt>
                <c:pt idx="19">
                  <c:v>Bedrock</c:v>
                </c:pt>
              </c:strCache>
            </c:strRef>
          </c:cat>
          <c:val>
            <c:numRef>
              <c:f>'Pebble Counts'!$S$6:$S$25</c:f>
              <c:numCache>
                <c:formatCode>0%</c:formatCode>
                <c:ptCount val="20"/>
                <c:pt idx="0">
                  <c:v>6.8627450980392163E-2</c:v>
                </c:pt>
                <c:pt idx="1">
                  <c:v>9.8039215686274522E-2</c:v>
                </c:pt>
                <c:pt idx="2">
                  <c:v>0.10784313725490197</c:v>
                </c:pt>
                <c:pt idx="3">
                  <c:v>0.12745098039215685</c:v>
                </c:pt>
                <c:pt idx="4">
                  <c:v>0.16666666666666666</c:v>
                </c:pt>
                <c:pt idx="5">
                  <c:v>0.23529411764705882</c:v>
                </c:pt>
                <c:pt idx="6">
                  <c:v>0.28431372549019607</c:v>
                </c:pt>
                <c:pt idx="7">
                  <c:v>0.39215686274509803</c:v>
                </c:pt>
                <c:pt idx="8">
                  <c:v>0.51960784313725483</c:v>
                </c:pt>
                <c:pt idx="9">
                  <c:v>0.58823529411764697</c:v>
                </c:pt>
                <c:pt idx="10">
                  <c:v>0.71568627450980382</c:v>
                </c:pt>
                <c:pt idx="11">
                  <c:v>0.77450980392156854</c:v>
                </c:pt>
                <c:pt idx="12">
                  <c:v>0.86274509803921562</c:v>
                </c:pt>
                <c:pt idx="13">
                  <c:v>0.94117647058823528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727552"/>
        <c:axId val="136733440"/>
      </c:lineChart>
      <c:catAx>
        <c:axId val="13642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Particle Size Category (mm)</a:t>
                </a:r>
              </a:p>
            </c:rich>
          </c:tx>
          <c:layout>
            <c:manualLayout>
              <c:xMode val="edge"/>
              <c:yMode val="edge"/>
              <c:x val="0.34584461720471998"/>
              <c:y val="0.888889816299638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725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725632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3.4852558322956299E-2"/>
              <c:y val="0.29059859379026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424064"/>
        <c:crosses val="autoZero"/>
        <c:crossBetween val="between"/>
      </c:valAx>
      <c:catAx>
        <c:axId val="13672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36733440"/>
        <c:crosses val="autoZero"/>
        <c:auto val="0"/>
        <c:lblAlgn val="ctr"/>
        <c:lblOffset val="100"/>
        <c:noMultiLvlLbl val="0"/>
      </c:catAx>
      <c:valAx>
        <c:axId val="136733440"/>
        <c:scaling>
          <c:orientation val="minMax"/>
          <c:max val="1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Frequency</a:t>
                </a:r>
              </a:p>
            </c:rich>
          </c:tx>
          <c:layout>
            <c:manualLayout>
              <c:xMode val="edge"/>
              <c:yMode val="edge"/>
              <c:x val="0.93029521062044795"/>
              <c:y val="0.200854910413861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727552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3.jpeg"/><Relationship Id="rId18" Type="http://schemas.openxmlformats.org/officeDocument/2006/relationships/image" Target="../media/image8.jpeg"/><Relationship Id="rId26" Type="http://schemas.openxmlformats.org/officeDocument/2006/relationships/image" Target="../media/image16.jpeg"/><Relationship Id="rId3" Type="http://schemas.openxmlformats.org/officeDocument/2006/relationships/chart" Target="../charts/chart3.xml"/><Relationship Id="rId21" Type="http://schemas.openxmlformats.org/officeDocument/2006/relationships/image" Target="../media/image11.jpeg"/><Relationship Id="rId34" Type="http://schemas.openxmlformats.org/officeDocument/2006/relationships/image" Target="../media/image24.jpeg"/><Relationship Id="rId7" Type="http://schemas.openxmlformats.org/officeDocument/2006/relationships/chart" Target="../charts/chart7.xml"/><Relationship Id="rId12" Type="http://schemas.openxmlformats.org/officeDocument/2006/relationships/image" Target="../media/image2.jpeg"/><Relationship Id="rId17" Type="http://schemas.openxmlformats.org/officeDocument/2006/relationships/image" Target="../media/image7.jpeg"/><Relationship Id="rId25" Type="http://schemas.openxmlformats.org/officeDocument/2006/relationships/image" Target="../media/image15.jpeg"/><Relationship Id="rId33" Type="http://schemas.openxmlformats.org/officeDocument/2006/relationships/image" Target="../media/image23.jpeg"/><Relationship Id="rId2" Type="http://schemas.openxmlformats.org/officeDocument/2006/relationships/chart" Target="../charts/chart2.xml"/><Relationship Id="rId16" Type="http://schemas.openxmlformats.org/officeDocument/2006/relationships/image" Target="../media/image6.jpeg"/><Relationship Id="rId20" Type="http://schemas.openxmlformats.org/officeDocument/2006/relationships/image" Target="../media/image10.jpeg"/><Relationship Id="rId29" Type="http://schemas.openxmlformats.org/officeDocument/2006/relationships/image" Target="../media/image19.jpe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jpeg"/><Relationship Id="rId24" Type="http://schemas.openxmlformats.org/officeDocument/2006/relationships/image" Target="../media/image14.jpeg"/><Relationship Id="rId32" Type="http://schemas.openxmlformats.org/officeDocument/2006/relationships/image" Target="../media/image22.jpeg"/><Relationship Id="rId5" Type="http://schemas.openxmlformats.org/officeDocument/2006/relationships/chart" Target="../charts/chart5.xml"/><Relationship Id="rId15" Type="http://schemas.openxmlformats.org/officeDocument/2006/relationships/image" Target="../media/image5.jpeg"/><Relationship Id="rId23" Type="http://schemas.openxmlformats.org/officeDocument/2006/relationships/image" Target="../media/image13.jpeg"/><Relationship Id="rId28" Type="http://schemas.openxmlformats.org/officeDocument/2006/relationships/image" Target="../media/image18.jpeg"/><Relationship Id="rId10" Type="http://schemas.openxmlformats.org/officeDocument/2006/relationships/chart" Target="../charts/chart10.xml"/><Relationship Id="rId19" Type="http://schemas.openxmlformats.org/officeDocument/2006/relationships/image" Target="../media/image9.jpeg"/><Relationship Id="rId31" Type="http://schemas.openxmlformats.org/officeDocument/2006/relationships/image" Target="../media/image21.jpeg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4.jpeg"/><Relationship Id="rId22" Type="http://schemas.openxmlformats.org/officeDocument/2006/relationships/image" Target="../media/image12.jpeg"/><Relationship Id="rId27" Type="http://schemas.openxmlformats.org/officeDocument/2006/relationships/image" Target="../media/image17.jpeg"/><Relationship Id="rId30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749300</xdr:colOff>
      <xdr:row>36</xdr:row>
      <xdr:rowOff>50800</xdr:rowOff>
    </xdr:from>
    <xdr:to>
      <xdr:col>31</xdr:col>
      <xdr:colOff>406400</xdr:colOff>
      <xdr:row>55</xdr:row>
      <xdr:rowOff>38100</xdr:rowOff>
    </xdr:to>
    <xdr:graphicFrame macro="">
      <xdr:nvGraphicFramePr>
        <xdr:cNvPr id="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0</xdr:colOff>
      <xdr:row>36</xdr:row>
      <xdr:rowOff>38100</xdr:rowOff>
    </xdr:from>
    <xdr:to>
      <xdr:col>43</xdr:col>
      <xdr:colOff>342900</xdr:colOff>
      <xdr:row>55</xdr:row>
      <xdr:rowOff>25400</xdr:rowOff>
    </xdr:to>
    <xdr:graphicFrame macro="">
      <xdr:nvGraphicFramePr>
        <xdr:cNvPr id="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685800</xdr:colOff>
      <xdr:row>36</xdr:row>
      <xdr:rowOff>76200</xdr:rowOff>
    </xdr:from>
    <xdr:to>
      <xdr:col>49</xdr:col>
      <xdr:colOff>406400</xdr:colOff>
      <xdr:row>55</xdr:row>
      <xdr:rowOff>76200</xdr:rowOff>
    </xdr:to>
    <xdr:graphicFrame macro="">
      <xdr:nvGraphicFramePr>
        <xdr:cNvPr id="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774700</xdr:colOff>
      <xdr:row>36</xdr:row>
      <xdr:rowOff>127000</xdr:rowOff>
    </xdr:from>
    <xdr:to>
      <xdr:col>55</xdr:col>
      <xdr:colOff>279400</xdr:colOff>
      <xdr:row>55</xdr:row>
      <xdr:rowOff>139700</xdr:rowOff>
    </xdr:to>
    <xdr:graphicFrame macro="">
      <xdr:nvGraphicFramePr>
        <xdr:cNvPr id="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55</xdr:col>
      <xdr:colOff>711200</xdr:colOff>
      <xdr:row>36</xdr:row>
      <xdr:rowOff>101600</xdr:rowOff>
    </xdr:from>
    <xdr:to>
      <xdr:col>61</xdr:col>
      <xdr:colOff>457200</xdr:colOff>
      <xdr:row>55</xdr:row>
      <xdr:rowOff>114300</xdr:rowOff>
    </xdr:to>
    <xdr:graphicFrame macro="">
      <xdr:nvGraphicFramePr>
        <xdr:cNvPr id="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114300</xdr:colOff>
      <xdr:row>36</xdr:row>
      <xdr:rowOff>139700</xdr:rowOff>
    </xdr:from>
    <xdr:to>
      <xdr:col>25</xdr:col>
      <xdr:colOff>381000</xdr:colOff>
      <xdr:row>56</xdr:row>
      <xdr:rowOff>12700</xdr:rowOff>
    </xdr:to>
    <xdr:graphicFrame macro="">
      <xdr:nvGraphicFramePr>
        <xdr:cNvPr id="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101600</xdr:colOff>
      <xdr:row>35</xdr:row>
      <xdr:rowOff>114300</xdr:rowOff>
    </xdr:from>
    <xdr:to>
      <xdr:col>7</xdr:col>
      <xdr:colOff>241300</xdr:colOff>
      <xdr:row>55</xdr:row>
      <xdr:rowOff>50800</xdr:rowOff>
    </xdr:to>
    <xdr:graphicFrame macro="">
      <xdr:nvGraphicFramePr>
        <xdr:cNvPr id="8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812800</xdr:colOff>
      <xdr:row>35</xdr:row>
      <xdr:rowOff>139700</xdr:rowOff>
    </xdr:from>
    <xdr:to>
      <xdr:col>13</xdr:col>
      <xdr:colOff>342900</xdr:colOff>
      <xdr:row>55</xdr:row>
      <xdr:rowOff>12700</xdr:rowOff>
    </xdr:to>
    <xdr:graphicFrame macro="">
      <xdr:nvGraphicFramePr>
        <xdr:cNvPr id="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800100</xdr:colOff>
      <xdr:row>35</xdr:row>
      <xdr:rowOff>127000</xdr:rowOff>
    </xdr:from>
    <xdr:to>
      <xdr:col>19</xdr:col>
      <xdr:colOff>406400</xdr:colOff>
      <xdr:row>55</xdr:row>
      <xdr:rowOff>50800</xdr:rowOff>
    </xdr:to>
    <xdr:graphicFrame macro="">
      <xdr:nvGraphicFramePr>
        <xdr:cNvPr id="1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32</xdr:col>
      <xdr:colOff>647700</xdr:colOff>
      <xdr:row>36</xdr:row>
      <xdr:rowOff>127000</xdr:rowOff>
    </xdr:from>
    <xdr:to>
      <xdr:col>38</xdr:col>
      <xdr:colOff>0</xdr:colOff>
      <xdr:row>56</xdr:row>
      <xdr:rowOff>76200</xdr:rowOff>
    </xdr:to>
    <xdr:graphicFrame macro="">
      <xdr:nvGraphicFramePr>
        <xdr:cNvPr id="11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152400</xdr:colOff>
      <xdr:row>93</xdr:row>
      <xdr:rowOff>101600</xdr:rowOff>
    </xdr:from>
    <xdr:to>
      <xdr:col>6</xdr:col>
      <xdr:colOff>952500</xdr:colOff>
      <xdr:row>109</xdr:row>
      <xdr:rowOff>114300</xdr:rowOff>
    </xdr:to>
    <xdr:pic>
      <xdr:nvPicPr>
        <xdr:cNvPr id="12" name="Picture 25" descr="IMG_270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" y="14401800"/>
          <a:ext cx="39624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127000</xdr:colOff>
      <xdr:row>75</xdr:row>
      <xdr:rowOff>50800</xdr:rowOff>
    </xdr:from>
    <xdr:to>
      <xdr:col>6</xdr:col>
      <xdr:colOff>927100</xdr:colOff>
      <xdr:row>91</xdr:row>
      <xdr:rowOff>63500</xdr:rowOff>
    </xdr:to>
    <xdr:pic>
      <xdr:nvPicPr>
        <xdr:cNvPr id="13" name="Picture 26" descr="IMG_270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1607800"/>
          <a:ext cx="39624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57</xdr:row>
      <xdr:rowOff>50800</xdr:rowOff>
    </xdr:from>
    <xdr:to>
      <xdr:col>6</xdr:col>
      <xdr:colOff>977900</xdr:colOff>
      <xdr:row>73</xdr:row>
      <xdr:rowOff>50800</xdr:rowOff>
    </xdr:to>
    <xdr:pic>
      <xdr:nvPicPr>
        <xdr:cNvPr id="14" name="Picture 27" descr="IMG_271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300" y="8864600"/>
          <a:ext cx="39497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165100</xdr:colOff>
      <xdr:row>75</xdr:row>
      <xdr:rowOff>50800</xdr:rowOff>
    </xdr:from>
    <xdr:to>
      <xdr:col>12</xdr:col>
      <xdr:colOff>977900</xdr:colOff>
      <xdr:row>91</xdr:row>
      <xdr:rowOff>63500</xdr:rowOff>
    </xdr:to>
    <xdr:pic>
      <xdr:nvPicPr>
        <xdr:cNvPr id="15" name="Picture 28" descr="IMG_275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5700" y="11607800"/>
          <a:ext cx="39751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165100</xdr:colOff>
      <xdr:row>57</xdr:row>
      <xdr:rowOff>50800</xdr:rowOff>
    </xdr:from>
    <xdr:to>
      <xdr:col>12</xdr:col>
      <xdr:colOff>977900</xdr:colOff>
      <xdr:row>73</xdr:row>
      <xdr:rowOff>63500</xdr:rowOff>
    </xdr:to>
    <xdr:pic>
      <xdr:nvPicPr>
        <xdr:cNvPr id="16" name="Picture 29" descr="IMG_275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5700" y="8864600"/>
          <a:ext cx="39751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165100</xdr:colOff>
      <xdr:row>93</xdr:row>
      <xdr:rowOff>114300</xdr:rowOff>
    </xdr:from>
    <xdr:to>
      <xdr:col>12</xdr:col>
      <xdr:colOff>977900</xdr:colOff>
      <xdr:row>109</xdr:row>
      <xdr:rowOff>127000</xdr:rowOff>
    </xdr:to>
    <xdr:pic>
      <xdr:nvPicPr>
        <xdr:cNvPr id="17" name="Picture 30" descr="IMG_275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5700" y="14414500"/>
          <a:ext cx="39751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75</xdr:row>
      <xdr:rowOff>76200</xdr:rowOff>
    </xdr:from>
    <xdr:to>
      <xdr:col>18</xdr:col>
      <xdr:colOff>812800</xdr:colOff>
      <xdr:row>91</xdr:row>
      <xdr:rowOff>88900</xdr:rowOff>
    </xdr:to>
    <xdr:pic>
      <xdr:nvPicPr>
        <xdr:cNvPr id="18" name="Picture 34" descr="IMG_294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1633200"/>
          <a:ext cx="39751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127000</xdr:rowOff>
    </xdr:from>
    <xdr:to>
      <xdr:col>18</xdr:col>
      <xdr:colOff>812800</xdr:colOff>
      <xdr:row>109</xdr:row>
      <xdr:rowOff>139700</xdr:rowOff>
    </xdr:to>
    <xdr:pic>
      <xdr:nvPicPr>
        <xdr:cNvPr id="19" name="Picture 35" descr="IMG_293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4427200"/>
          <a:ext cx="39751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50800</xdr:colOff>
      <xdr:row>57</xdr:row>
      <xdr:rowOff>114300</xdr:rowOff>
    </xdr:from>
    <xdr:to>
      <xdr:col>18</xdr:col>
      <xdr:colOff>863600</xdr:colOff>
      <xdr:row>73</xdr:row>
      <xdr:rowOff>127000</xdr:rowOff>
    </xdr:to>
    <xdr:pic>
      <xdr:nvPicPr>
        <xdr:cNvPr id="20" name="Picture 36" descr="IMG_294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2200" y="8928100"/>
          <a:ext cx="39751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203200</xdr:colOff>
      <xdr:row>58</xdr:row>
      <xdr:rowOff>12700</xdr:rowOff>
    </xdr:from>
    <xdr:to>
      <xdr:col>24</xdr:col>
      <xdr:colOff>1016000</xdr:colOff>
      <xdr:row>74</xdr:row>
      <xdr:rowOff>25400</xdr:rowOff>
    </xdr:to>
    <xdr:pic>
      <xdr:nvPicPr>
        <xdr:cNvPr id="21" name="Picture 37" descr="IMG_301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5400" y="8978900"/>
          <a:ext cx="39751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190500</xdr:colOff>
      <xdr:row>76</xdr:row>
      <xdr:rowOff>101600</xdr:rowOff>
    </xdr:from>
    <xdr:to>
      <xdr:col>24</xdr:col>
      <xdr:colOff>1003300</xdr:colOff>
      <xdr:row>92</xdr:row>
      <xdr:rowOff>101600</xdr:rowOff>
    </xdr:to>
    <xdr:pic>
      <xdr:nvPicPr>
        <xdr:cNvPr id="22" name="Picture 38" descr="IMG_301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22700" y="11811000"/>
          <a:ext cx="39751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38100</xdr:colOff>
      <xdr:row>58</xdr:row>
      <xdr:rowOff>38100</xdr:rowOff>
    </xdr:from>
    <xdr:to>
      <xdr:col>30</xdr:col>
      <xdr:colOff>850900</xdr:colOff>
      <xdr:row>74</xdr:row>
      <xdr:rowOff>50800</xdr:rowOff>
    </xdr:to>
    <xdr:pic>
      <xdr:nvPicPr>
        <xdr:cNvPr id="23" name="Picture 39" descr="IMG_313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1100" y="9004300"/>
          <a:ext cx="39751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25400</xdr:colOff>
      <xdr:row>76</xdr:row>
      <xdr:rowOff>127000</xdr:rowOff>
    </xdr:from>
    <xdr:to>
      <xdr:col>30</xdr:col>
      <xdr:colOff>825500</xdr:colOff>
      <xdr:row>92</xdr:row>
      <xdr:rowOff>139700</xdr:rowOff>
    </xdr:to>
    <xdr:pic>
      <xdr:nvPicPr>
        <xdr:cNvPr id="24" name="Picture 40" descr="IMG_3091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88400" y="11836400"/>
          <a:ext cx="39624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25400</xdr:colOff>
      <xdr:row>77</xdr:row>
      <xdr:rowOff>12700</xdr:rowOff>
    </xdr:from>
    <xdr:to>
      <xdr:col>36</xdr:col>
      <xdr:colOff>825500</xdr:colOff>
      <xdr:row>93</xdr:row>
      <xdr:rowOff>25400</xdr:rowOff>
    </xdr:to>
    <xdr:pic>
      <xdr:nvPicPr>
        <xdr:cNvPr id="25" name="Picture 41" descr="IMG_313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19200" y="11874500"/>
          <a:ext cx="39624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38100</xdr:colOff>
      <xdr:row>58</xdr:row>
      <xdr:rowOff>63500</xdr:rowOff>
    </xdr:from>
    <xdr:to>
      <xdr:col>36</xdr:col>
      <xdr:colOff>838200</xdr:colOff>
      <xdr:row>74</xdr:row>
      <xdr:rowOff>76200</xdr:rowOff>
    </xdr:to>
    <xdr:pic>
      <xdr:nvPicPr>
        <xdr:cNvPr id="26" name="Picture 42" descr="IMG_312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31900" y="9029700"/>
          <a:ext cx="39624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0</xdr:colOff>
      <xdr:row>58</xdr:row>
      <xdr:rowOff>76200</xdr:rowOff>
    </xdr:from>
    <xdr:to>
      <xdr:col>42</xdr:col>
      <xdr:colOff>812800</xdr:colOff>
      <xdr:row>74</xdr:row>
      <xdr:rowOff>88900</xdr:rowOff>
    </xdr:to>
    <xdr:pic>
      <xdr:nvPicPr>
        <xdr:cNvPr id="27" name="Picture 43" descr="IMG_316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24600" y="9042400"/>
          <a:ext cx="39751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12700</xdr:colOff>
      <xdr:row>96</xdr:row>
      <xdr:rowOff>38100</xdr:rowOff>
    </xdr:from>
    <xdr:to>
      <xdr:col>42</xdr:col>
      <xdr:colOff>825500</xdr:colOff>
      <xdr:row>112</xdr:row>
      <xdr:rowOff>50800</xdr:rowOff>
    </xdr:to>
    <xdr:pic>
      <xdr:nvPicPr>
        <xdr:cNvPr id="28" name="Picture 44" descr="IMG_315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37300" y="14795500"/>
          <a:ext cx="39751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0</xdr:colOff>
      <xdr:row>77</xdr:row>
      <xdr:rowOff>25400</xdr:rowOff>
    </xdr:from>
    <xdr:to>
      <xdr:col>42</xdr:col>
      <xdr:colOff>812800</xdr:colOff>
      <xdr:row>93</xdr:row>
      <xdr:rowOff>38100</xdr:rowOff>
    </xdr:to>
    <xdr:pic>
      <xdr:nvPicPr>
        <xdr:cNvPr id="29" name="Picture 45" descr="IMG_315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24600" y="11887200"/>
          <a:ext cx="39751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12700</xdr:colOff>
      <xdr:row>58</xdr:row>
      <xdr:rowOff>63500</xdr:rowOff>
    </xdr:from>
    <xdr:to>
      <xdr:col>48</xdr:col>
      <xdr:colOff>825500</xdr:colOff>
      <xdr:row>74</xdr:row>
      <xdr:rowOff>76200</xdr:rowOff>
    </xdr:to>
    <xdr:pic>
      <xdr:nvPicPr>
        <xdr:cNvPr id="30" name="Picture 46" descr="IMG_321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8100" y="9029700"/>
          <a:ext cx="39751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12700</xdr:colOff>
      <xdr:row>77</xdr:row>
      <xdr:rowOff>50800</xdr:rowOff>
    </xdr:from>
    <xdr:to>
      <xdr:col>54</xdr:col>
      <xdr:colOff>825500</xdr:colOff>
      <xdr:row>93</xdr:row>
      <xdr:rowOff>50800</xdr:rowOff>
    </xdr:to>
    <xdr:pic>
      <xdr:nvPicPr>
        <xdr:cNvPr id="31" name="Picture 47" descr="IMG_3245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98900" y="11912600"/>
          <a:ext cx="39751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38100</xdr:colOff>
      <xdr:row>58</xdr:row>
      <xdr:rowOff>63500</xdr:rowOff>
    </xdr:from>
    <xdr:to>
      <xdr:col>54</xdr:col>
      <xdr:colOff>838200</xdr:colOff>
      <xdr:row>74</xdr:row>
      <xdr:rowOff>76200</xdr:rowOff>
    </xdr:to>
    <xdr:pic>
      <xdr:nvPicPr>
        <xdr:cNvPr id="32" name="Picture 48" descr="IMG_3254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24300" y="9029700"/>
          <a:ext cx="39624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63500</xdr:colOff>
      <xdr:row>96</xdr:row>
      <xdr:rowOff>50800</xdr:rowOff>
    </xdr:from>
    <xdr:to>
      <xdr:col>54</xdr:col>
      <xdr:colOff>876300</xdr:colOff>
      <xdr:row>112</xdr:row>
      <xdr:rowOff>63500</xdr:rowOff>
    </xdr:to>
    <xdr:pic>
      <xdr:nvPicPr>
        <xdr:cNvPr id="33" name="Picture 49" descr="IMG_324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49700" y="14808200"/>
          <a:ext cx="39751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190500</xdr:colOff>
      <xdr:row>58</xdr:row>
      <xdr:rowOff>101600</xdr:rowOff>
    </xdr:from>
    <xdr:to>
      <xdr:col>60</xdr:col>
      <xdr:colOff>1003300</xdr:colOff>
      <xdr:row>74</xdr:row>
      <xdr:rowOff>114300</xdr:rowOff>
    </xdr:to>
    <xdr:pic>
      <xdr:nvPicPr>
        <xdr:cNvPr id="34" name="Picture 50" descr="IMG_331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07500" y="9067800"/>
          <a:ext cx="39751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203200</xdr:colOff>
      <xdr:row>77</xdr:row>
      <xdr:rowOff>88900</xdr:rowOff>
    </xdr:from>
    <xdr:to>
      <xdr:col>60</xdr:col>
      <xdr:colOff>1016000</xdr:colOff>
      <xdr:row>93</xdr:row>
      <xdr:rowOff>101600</xdr:rowOff>
    </xdr:to>
    <xdr:pic>
      <xdr:nvPicPr>
        <xdr:cNvPr id="35" name="Picture 51" descr="IMG_3309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20200" y="11950700"/>
          <a:ext cx="39751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Terra/Archive%20New/L_R/Peshastin%20Creek_090229/Field%20Data/Habitat%20Survey%20Data/Habitat%20Survey%20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ch5"/>
      <sheetName val="Reach4"/>
      <sheetName val="Reach3"/>
      <sheetName val="Reach2"/>
      <sheetName val="Reach1"/>
      <sheetName val="Master.Calcs"/>
      <sheetName val="Summary.Report"/>
      <sheetName val="Summary"/>
      <sheetName val="Hwy97.Calcs"/>
      <sheetName val="Data.OnlyPool&amp;Riffle"/>
      <sheetName val="WettedWidth.Calib"/>
      <sheetName val="Wetted.Width.Residual.Chart"/>
      <sheetName val="Wet.Width.Calib.Resid.Histogram"/>
      <sheetName val="PoolSpacingCalc"/>
      <sheetName val="R.BoxPlots"/>
      <sheetName val="%Hab.Unit.PieChart"/>
      <sheetName val="%Resid.Pool.PieChart"/>
      <sheetName val="%PebbleCountsPieChart"/>
      <sheetName val="Vegetation.Class.PieChart"/>
      <sheetName val="%Substrate.Ocular.PieChart"/>
      <sheetName val="REI"/>
      <sheetName val="Nth.Unit.Data.Summary"/>
      <sheetName val="Nth.Unit.Data"/>
      <sheetName val="nth.unit.pool.riffle"/>
      <sheetName val="RAW.Data"/>
      <sheetName val="LWD 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6">
          <cell r="B46">
            <v>20.848022285258942</v>
          </cell>
          <cell r="C46">
            <v>11.826721973668382</v>
          </cell>
          <cell r="D46">
            <v>19.139973631266997</v>
          </cell>
          <cell r="E46">
            <v>21.447802828339896</v>
          </cell>
          <cell r="F46">
            <v>31.833499591910762</v>
          </cell>
          <cell r="G46">
            <v>21.064832265359971</v>
          </cell>
        </row>
        <row r="47">
          <cell r="B47">
            <v>77.397502029511386</v>
          </cell>
          <cell r="C47">
            <v>88.173278026331616</v>
          </cell>
          <cell r="D47">
            <v>79.449605766214532</v>
          </cell>
          <cell r="E47">
            <v>72.990854681237977</v>
          </cell>
          <cell r="F47">
            <v>66.541398385780354</v>
          </cell>
          <cell r="G47">
            <v>78.935167734640032</v>
          </cell>
        </row>
        <row r="48">
          <cell r="B48">
            <v>1.7544756852296701</v>
          </cell>
          <cell r="C48">
            <v>0</v>
          </cell>
          <cell r="D48">
            <v>1.4104206025184733</v>
          </cell>
          <cell r="E48">
            <v>5.561342490422132</v>
          </cell>
          <cell r="F48">
            <v>1.6251020223088781</v>
          </cell>
          <cell r="G4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4"/>
  <sheetViews>
    <sheetView workbookViewId="0">
      <selection activeCell="H8" sqref="H8"/>
    </sheetView>
  </sheetViews>
  <sheetFormatPr defaultColWidth="11" defaultRowHeight="15.75"/>
  <cols>
    <col min="1" max="1" width="26.125" customWidth="1"/>
  </cols>
  <sheetData>
    <row r="1" spans="1:7">
      <c r="A1" s="78" t="s">
        <v>0</v>
      </c>
      <c r="B1" s="78"/>
      <c r="C1" s="78"/>
      <c r="D1" s="78"/>
      <c r="E1" s="78"/>
      <c r="F1" s="78"/>
      <c r="G1" s="78"/>
    </row>
    <row r="2" spans="1:7">
      <c r="A2" s="1"/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</row>
    <row r="3" spans="1:7">
      <c r="A3" s="3" t="s">
        <v>7</v>
      </c>
      <c r="B3" s="4"/>
      <c r="C3" s="4" t="s">
        <v>8</v>
      </c>
      <c r="D3" s="4" t="s">
        <v>9</v>
      </c>
      <c r="E3" s="5" t="s">
        <v>10</v>
      </c>
      <c r="F3" s="4" t="s">
        <v>11</v>
      </c>
      <c r="G3" s="4" t="s">
        <v>12</v>
      </c>
    </row>
    <row r="4" spans="1:7" ht="30">
      <c r="A4" s="6" t="s">
        <v>13</v>
      </c>
      <c r="B4" s="4"/>
      <c r="C4" s="7" t="s">
        <v>14</v>
      </c>
      <c r="D4" s="7" t="s">
        <v>14</v>
      </c>
      <c r="E4" s="8" t="s">
        <v>15</v>
      </c>
      <c r="F4" s="8" t="s">
        <v>15</v>
      </c>
      <c r="G4" s="8" t="s">
        <v>15</v>
      </c>
    </row>
    <row r="5" spans="1:7">
      <c r="A5" s="9" t="s">
        <v>16</v>
      </c>
      <c r="B5" s="10"/>
      <c r="C5" s="10"/>
      <c r="D5" s="10"/>
      <c r="E5" s="10"/>
      <c r="F5" s="10"/>
      <c r="G5" s="10"/>
    </row>
    <row r="6" spans="1:7">
      <c r="A6" s="11" t="s">
        <v>17</v>
      </c>
      <c r="B6" s="12">
        <v>1.5284325614069765E-2</v>
      </c>
      <c r="C6" s="13">
        <v>1.7678420155211347E-2</v>
      </c>
      <c r="D6" s="13">
        <v>1.3703839568566177E-2</v>
      </c>
      <c r="E6" s="13">
        <v>1.0874765291377691E-2</v>
      </c>
      <c r="F6" s="13">
        <v>1.3843765002779007E-2</v>
      </c>
      <c r="G6" s="13">
        <v>2.0320838052414601E-2</v>
      </c>
    </row>
    <row r="7" spans="1:7">
      <c r="A7" s="14" t="s">
        <v>18</v>
      </c>
      <c r="B7" s="15">
        <v>0.30909696422975647</v>
      </c>
      <c r="C7" s="15">
        <v>0.30909696422975647</v>
      </c>
      <c r="D7" s="15">
        <v>0.20231808740909143</v>
      </c>
      <c r="E7" s="15">
        <v>6.8266722146920242E-2</v>
      </c>
      <c r="F7" s="15">
        <v>9.3355894920457372E-2</v>
      </c>
      <c r="G7" s="15">
        <v>0.24485772891055663</v>
      </c>
    </row>
    <row r="8" spans="1:7">
      <c r="A8" s="16" t="s">
        <v>19</v>
      </c>
      <c r="B8" s="17"/>
      <c r="C8" s="10"/>
      <c r="D8" s="10"/>
      <c r="E8" s="10"/>
      <c r="F8" s="10"/>
      <c r="G8" s="10"/>
    </row>
    <row r="9" spans="1:7">
      <c r="A9" s="18" t="s">
        <v>1</v>
      </c>
      <c r="B9" s="19"/>
      <c r="C9" s="20"/>
      <c r="D9" s="20"/>
      <c r="E9" s="20"/>
      <c r="F9" s="20"/>
      <c r="G9" s="20"/>
    </row>
    <row r="10" spans="1:7">
      <c r="A10" s="21" t="s">
        <v>20</v>
      </c>
      <c r="B10" s="22">
        <v>35.552845528455286</v>
      </c>
      <c r="C10" s="22">
        <v>34.617647058823529</v>
      </c>
      <c r="D10" s="22">
        <v>37.5</v>
      </c>
      <c r="E10" s="22">
        <v>39.111111111111114</v>
      </c>
      <c r="F10" s="22">
        <v>36.03846153846154</v>
      </c>
      <c r="G10" s="22">
        <v>30.75</v>
      </c>
    </row>
    <row r="11" spans="1:7">
      <c r="A11" s="21" t="s">
        <v>21</v>
      </c>
      <c r="B11" s="22">
        <v>35</v>
      </c>
      <c r="C11" s="22">
        <v>34.5</v>
      </c>
      <c r="D11" s="22">
        <v>37</v>
      </c>
      <c r="E11" s="22">
        <v>38</v>
      </c>
      <c r="F11" s="22">
        <v>35</v>
      </c>
      <c r="G11" s="22">
        <v>29.5</v>
      </c>
    </row>
    <row r="12" spans="1:7">
      <c r="A12" s="21" t="s">
        <v>22</v>
      </c>
      <c r="B12" s="22">
        <v>9.9112002214213337</v>
      </c>
      <c r="C12" s="22">
        <v>11.53128736244545</v>
      </c>
      <c r="D12" s="22">
        <v>11.050260061314413</v>
      </c>
      <c r="E12" s="22">
        <v>7.2264944628929317</v>
      </c>
      <c r="F12" s="22">
        <v>6.132400414326268</v>
      </c>
      <c r="G12" s="22">
        <v>8.1892675230512868</v>
      </c>
    </row>
    <row r="13" spans="1:7">
      <c r="A13" s="18" t="s">
        <v>23</v>
      </c>
      <c r="B13" s="19"/>
      <c r="C13" s="22"/>
      <c r="D13" s="22"/>
      <c r="E13" s="22"/>
      <c r="F13" s="22"/>
      <c r="G13" s="22"/>
    </row>
    <row r="14" spans="1:7">
      <c r="A14" s="21" t="s">
        <v>20</v>
      </c>
      <c r="B14" s="22">
        <v>33.269565217391303</v>
      </c>
      <c r="C14" s="22">
        <v>29.714285714285715</v>
      </c>
      <c r="D14" s="22">
        <v>35.723404255319146</v>
      </c>
      <c r="E14" s="22">
        <v>36.333333333333336</v>
      </c>
      <c r="F14" s="22">
        <v>34.884615384615387</v>
      </c>
      <c r="G14" s="22">
        <v>29.15</v>
      </c>
    </row>
    <row r="15" spans="1:7">
      <c r="A15" s="21" t="s">
        <v>21</v>
      </c>
      <c r="B15" s="22">
        <v>32</v>
      </c>
      <c r="C15" s="22">
        <v>30.5</v>
      </c>
      <c r="D15" s="22">
        <v>33</v>
      </c>
      <c r="E15" s="22">
        <v>36</v>
      </c>
      <c r="F15" s="22">
        <v>34</v>
      </c>
      <c r="G15" s="22">
        <v>28.5</v>
      </c>
    </row>
    <row r="16" spans="1:7">
      <c r="A16" s="21" t="s">
        <v>22</v>
      </c>
      <c r="B16" s="22">
        <v>8.4087691686781891</v>
      </c>
      <c r="C16" s="22">
        <v>6.9551151229599641</v>
      </c>
      <c r="D16" s="22">
        <v>12.962658959085001</v>
      </c>
      <c r="E16" s="22">
        <v>5.123475382979799</v>
      </c>
      <c r="F16" s="22">
        <v>5.5377029395006288</v>
      </c>
      <c r="G16" s="22">
        <v>5.4024848084250197</v>
      </c>
    </row>
    <row r="17" spans="1:7">
      <c r="A17" s="18" t="s">
        <v>24</v>
      </c>
      <c r="B17" s="23"/>
      <c r="C17" s="22"/>
      <c r="D17" s="22"/>
      <c r="E17" s="22"/>
      <c r="F17" s="22"/>
      <c r="G17" s="22"/>
    </row>
    <row r="18" spans="1:7">
      <c r="A18" s="21" t="s">
        <v>20</v>
      </c>
      <c r="B18" s="22">
        <v>37.682539682539684</v>
      </c>
      <c r="C18" s="22">
        <v>38.049999999999997</v>
      </c>
      <c r="D18" s="22">
        <v>39.137254901960787</v>
      </c>
      <c r="E18" s="22">
        <v>41.888888888888886</v>
      </c>
      <c r="F18" s="22">
        <v>37.192307692307693</v>
      </c>
      <c r="G18" s="22">
        <v>32.35</v>
      </c>
    </row>
    <row r="19" spans="1:7">
      <c r="A19" s="21" t="s">
        <v>21</v>
      </c>
      <c r="B19" s="22">
        <v>38</v>
      </c>
      <c r="C19" s="22">
        <v>37</v>
      </c>
      <c r="D19" s="22">
        <v>40</v>
      </c>
      <c r="E19" s="22">
        <v>41</v>
      </c>
      <c r="F19" s="22">
        <v>39.5</v>
      </c>
      <c r="G19" s="22">
        <v>30.75</v>
      </c>
    </row>
    <row r="20" spans="1:7">
      <c r="A20" s="24" t="s">
        <v>22</v>
      </c>
      <c r="B20" s="25">
        <v>9.5671527999929413</v>
      </c>
      <c r="C20" s="25">
        <v>12.951224286773657</v>
      </c>
      <c r="D20" s="25">
        <v>8.7521874016571193</v>
      </c>
      <c r="E20" s="25">
        <v>8.2073815014967533</v>
      </c>
      <c r="F20" s="25">
        <v>6.5788706068396294</v>
      </c>
      <c r="G20" s="25">
        <v>8.9224539570336052</v>
      </c>
    </row>
    <row r="21" spans="1:7">
      <c r="A21" s="16" t="s">
        <v>25</v>
      </c>
      <c r="B21" s="17"/>
      <c r="C21" s="10"/>
      <c r="D21" s="10"/>
      <c r="E21" s="10"/>
      <c r="F21" s="10"/>
      <c r="G21" s="10"/>
    </row>
    <row r="22" spans="1:7">
      <c r="A22" s="18" t="s">
        <v>26</v>
      </c>
      <c r="B22" s="19"/>
      <c r="C22" s="20"/>
      <c r="D22" s="20"/>
      <c r="E22" s="20"/>
      <c r="F22" s="20"/>
      <c r="G22" s="20"/>
    </row>
    <row r="23" spans="1:7">
      <c r="A23" s="21" t="s">
        <v>20</v>
      </c>
      <c r="B23" s="22">
        <v>1.7952380952380964</v>
      </c>
      <c r="C23" s="22">
        <v>1.71</v>
      </c>
      <c r="D23" s="22">
        <v>1.6862745098039214</v>
      </c>
      <c r="E23" s="22">
        <v>1.788888888888889</v>
      </c>
      <c r="F23" s="22">
        <v>1.9153846153846152</v>
      </c>
      <c r="G23" s="22">
        <v>2.0049999999999999</v>
      </c>
    </row>
    <row r="24" spans="1:7">
      <c r="A24" s="21" t="s">
        <v>21</v>
      </c>
      <c r="B24" s="22">
        <v>1.8</v>
      </c>
      <c r="C24" s="22">
        <v>1.75</v>
      </c>
      <c r="D24" s="22">
        <v>1.6</v>
      </c>
      <c r="E24" s="22">
        <v>1.8</v>
      </c>
      <c r="F24" s="22">
        <v>2</v>
      </c>
      <c r="G24" s="22">
        <v>1.9</v>
      </c>
    </row>
    <row r="25" spans="1:7">
      <c r="A25" s="21" t="s">
        <v>22</v>
      </c>
      <c r="B25" s="22">
        <v>0.35142160271835982</v>
      </c>
      <c r="C25" s="22">
        <v>0.28635642126552707</v>
      </c>
      <c r="D25" s="22">
        <v>0.38885452695996231</v>
      </c>
      <c r="E25" s="22">
        <v>0.34439963866286294</v>
      </c>
      <c r="F25" s="22">
        <v>0.24115108574055044</v>
      </c>
      <c r="G25" s="22">
        <v>0.31701734968294903</v>
      </c>
    </row>
    <row r="26" spans="1:7">
      <c r="A26" s="18" t="s">
        <v>27</v>
      </c>
      <c r="B26" s="20"/>
      <c r="C26" s="22"/>
      <c r="D26" s="22"/>
      <c r="E26" s="22"/>
      <c r="F26" s="22"/>
      <c r="G26" s="22"/>
    </row>
    <row r="27" spans="1:7">
      <c r="A27" s="21" t="s">
        <v>20</v>
      </c>
      <c r="B27" s="22">
        <v>0.77679999999999993</v>
      </c>
      <c r="C27" s="22">
        <v>0.76</v>
      </c>
      <c r="D27" s="22">
        <v>0.66799999999999982</v>
      </c>
      <c r="E27" s="22">
        <v>0.66666666666666663</v>
      </c>
      <c r="F27" s="22">
        <v>0.9076923076923078</v>
      </c>
      <c r="G27" s="22">
        <v>0.94499999999999995</v>
      </c>
    </row>
    <row r="28" spans="1:7">
      <c r="A28" s="21" t="s">
        <v>21</v>
      </c>
      <c r="B28" s="22">
        <v>0.7</v>
      </c>
      <c r="C28" s="22">
        <v>0.8</v>
      </c>
      <c r="D28" s="22">
        <v>0.7</v>
      </c>
      <c r="E28" s="22">
        <v>0.6</v>
      </c>
      <c r="F28" s="22">
        <v>0.95</v>
      </c>
      <c r="G28" s="22">
        <v>0.95</v>
      </c>
    </row>
    <row r="29" spans="1:7">
      <c r="A29" s="24" t="s">
        <v>22</v>
      </c>
      <c r="B29" s="25">
        <v>0.22687782700629169</v>
      </c>
      <c r="C29" s="25">
        <v>0.16351404253232565</v>
      </c>
      <c r="D29" s="25">
        <v>0.16835336985892882</v>
      </c>
      <c r="E29" s="25">
        <v>0.15811388300841869</v>
      </c>
      <c r="F29" s="25">
        <v>0.22076789064187177</v>
      </c>
      <c r="G29" s="25">
        <v>0.26650762801367173</v>
      </c>
    </row>
    <row r="30" spans="1:7">
      <c r="A30" s="16" t="s">
        <v>28</v>
      </c>
      <c r="B30" s="17"/>
      <c r="C30" s="10"/>
      <c r="D30" s="10"/>
      <c r="E30" s="10"/>
      <c r="F30" s="10"/>
      <c r="G30" s="10"/>
    </row>
    <row r="31" spans="1:7">
      <c r="A31" s="18" t="s">
        <v>29</v>
      </c>
      <c r="B31" s="20"/>
      <c r="C31" s="20"/>
      <c r="D31" s="20"/>
      <c r="E31" s="20"/>
      <c r="F31" s="20"/>
      <c r="G31" s="20"/>
    </row>
    <row r="32" spans="1:7">
      <c r="A32" s="21" t="s">
        <v>20</v>
      </c>
      <c r="B32" s="22">
        <v>72.028571428571425</v>
      </c>
      <c r="C32" s="22">
        <v>73.5</v>
      </c>
      <c r="D32" s="22">
        <v>76.7</v>
      </c>
      <c r="E32" s="22">
        <v>68.599999999999994</v>
      </c>
      <c r="F32" s="22">
        <v>67.25</v>
      </c>
      <c r="G32" s="22">
        <v>72</v>
      </c>
    </row>
    <row r="33" spans="1:7">
      <c r="A33" s="21" t="s">
        <v>21</v>
      </c>
      <c r="B33" s="22">
        <v>71</v>
      </c>
      <c r="C33" s="22">
        <v>74</v>
      </c>
      <c r="D33" s="22">
        <v>69.5</v>
      </c>
      <c r="E33" s="22">
        <v>71</v>
      </c>
      <c r="F33" s="22">
        <v>65</v>
      </c>
      <c r="G33" s="22">
        <v>72</v>
      </c>
    </row>
    <row r="34" spans="1:7">
      <c r="A34" s="21" t="s">
        <v>22</v>
      </c>
      <c r="B34" s="22">
        <v>14.419116629313582</v>
      </c>
      <c r="C34" s="22">
        <v>11.148990985734986</v>
      </c>
      <c r="D34" s="22">
        <v>22.070845525765932</v>
      </c>
      <c r="E34" s="22">
        <v>6.8044103344816138</v>
      </c>
      <c r="F34" s="22">
        <v>9.2388929454314415</v>
      </c>
      <c r="G34" s="22">
        <v>12.712198865656562</v>
      </c>
    </row>
    <row r="35" spans="1:7">
      <c r="A35" s="18" t="s">
        <v>79</v>
      </c>
      <c r="B35" s="22"/>
      <c r="C35" s="20"/>
      <c r="D35" s="20"/>
      <c r="E35" s="20"/>
      <c r="F35" s="20"/>
      <c r="G35" s="20"/>
    </row>
    <row r="36" spans="1:7">
      <c r="A36" s="21" t="s">
        <v>20</v>
      </c>
      <c r="B36" s="22">
        <v>4.6333333333333329</v>
      </c>
      <c r="C36" s="22">
        <v>4.9444444444444438</v>
      </c>
      <c r="D36" s="22">
        <v>4.6266666666666669</v>
      </c>
      <c r="E36" s="22">
        <v>5.46</v>
      </c>
      <c r="F36" s="22">
        <v>4.5625</v>
      </c>
      <c r="G36" s="22">
        <v>3.7388888888888885</v>
      </c>
    </row>
    <row r="37" spans="1:7">
      <c r="A37" s="21" t="s">
        <v>21</v>
      </c>
      <c r="B37" s="22">
        <v>4.7666666666666666</v>
      </c>
      <c r="C37" s="22">
        <v>5.2333333333333334</v>
      </c>
      <c r="D37" s="22">
        <v>4.833333333333333</v>
      </c>
      <c r="E37" s="22">
        <v>5.4666666666666659</v>
      </c>
      <c r="F37" s="22">
        <v>4.6166666666666671</v>
      </c>
      <c r="G37" s="22">
        <v>3.8</v>
      </c>
    </row>
    <row r="38" spans="1:7">
      <c r="A38" s="21" t="s">
        <v>22</v>
      </c>
      <c r="B38" s="22">
        <v>0.91754859535427524</v>
      </c>
      <c r="C38" s="22">
        <v>0.91059606038307928</v>
      </c>
      <c r="D38" s="22">
        <v>1.1941007257387735</v>
      </c>
      <c r="E38" s="22">
        <v>0.50684207489995126</v>
      </c>
      <c r="F38" s="22">
        <v>0.27856634101988614</v>
      </c>
      <c r="G38" s="22">
        <v>0.49728894648514055</v>
      </c>
    </row>
    <row r="39" spans="1:7">
      <c r="A39" s="18" t="s">
        <v>30</v>
      </c>
      <c r="B39" s="22"/>
      <c r="C39" s="20"/>
      <c r="D39" s="20"/>
      <c r="E39" s="20"/>
      <c r="F39" s="20"/>
      <c r="G39" s="20"/>
    </row>
    <row r="40" spans="1:7">
      <c r="A40" s="21" t="s">
        <v>20</v>
      </c>
      <c r="B40" s="22">
        <v>6.5514285714285698</v>
      </c>
      <c r="C40" s="22">
        <v>5.45</v>
      </c>
      <c r="D40" s="22">
        <v>5.37</v>
      </c>
      <c r="E40" s="22">
        <v>6.36</v>
      </c>
      <c r="F40" s="22">
        <v>5.4249999999999998</v>
      </c>
      <c r="G40" s="22">
        <v>11.283333333333333</v>
      </c>
    </row>
    <row r="41" spans="1:7">
      <c r="A41" s="21" t="s">
        <v>21</v>
      </c>
      <c r="B41" s="22">
        <v>5.7</v>
      </c>
      <c r="C41" s="22">
        <v>5.7</v>
      </c>
      <c r="D41" s="22">
        <v>5.8</v>
      </c>
      <c r="E41" s="22">
        <v>6.3</v>
      </c>
      <c r="F41" s="22">
        <v>5.4</v>
      </c>
      <c r="G41" s="22">
        <v>5.35</v>
      </c>
    </row>
    <row r="42" spans="1:7">
      <c r="A42" s="24" t="s">
        <v>22</v>
      </c>
      <c r="B42" s="25">
        <v>5.8936841283735282</v>
      </c>
      <c r="C42" s="25">
        <v>0.65038450166037409</v>
      </c>
      <c r="D42" s="25">
        <v>1.3224976370489281</v>
      </c>
      <c r="E42" s="25">
        <v>0.58991524815011021</v>
      </c>
      <c r="F42" s="25">
        <v>0.58979415295265791</v>
      </c>
      <c r="G42" s="25">
        <v>14.095448437941471</v>
      </c>
    </row>
    <row r="43" spans="1:7">
      <c r="A43" s="18" t="s">
        <v>31</v>
      </c>
      <c r="B43" s="22"/>
      <c r="C43" s="20"/>
      <c r="D43" s="20"/>
      <c r="E43" s="20"/>
      <c r="F43" s="20"/>
      <c r="G43" s="20"/>
    </row>
    <row r="44" spans="1:7">
      <c r="A44" s="21" t="s">
        <v>20</v>
      </c>
      <c r="B44" s="22">
        <v>16.246269223469238</v>
      </c>
      <c r="C44" s="22">
        <v>15.14441061420942</v>
      </c>
      <c r="D44" s="22">
        <v>17.629226664187087</v>
      </c>
      <c r="E44" s="22">
        <v>12.647035659205008</v>
      </c>
      <c r="F44" s="22">
        <v>14.892193825856239</v>
      </c>
      <c r="G44" s="22">
        <v>19.847993931903492</v>
      </c>
    </row>
    <row r="45" spans="1:7">
      <c r="A45" s="21" t="s">
        <v>21</v>
      </c>
      <c r="B45" s="22">
        <v>14.634146341463417</v>
      </c>
      <c r="C45" s="22">
        <v>14.29159546372534</v>
      </c>
      <c r="D45" s="22">
        <v>15.982758620689655</v>
      </c>
      <c r="E45" s="22">
        <v>13.353658536585368</v>
      </c>
      <c r="F45" s="22">
        <v>14.076381647549532</v>
      </c>
      <c r="G45" s="22">
        <v>18.589442815249267</v>
      </c>
    </row>
    <row r="46" spans="1:7">
      <c r="A46" s="21" t="s">
        <v>22</v>
      </c>
      <c r="B46" s="22">
        <v>4.9345429533906175</v>
      </c>
      <c r="C46" s="22">
        <v>2.6996841627168813</v>
      </c>
      <c r="D46" s="22">
        <v>6.3927468269245011</v>
      </c>
      <c r="E46" s="22">
        <v>1.6929985188828349</v>
      </c>
      <c r="F46" s="22">
        <v>2.9786510124858845</v>
      </c>
      <c r="G46" s="22">
        <v>5.7686571486326761</v>
      </c>
    </row>
    <row r="47" spans="1:7">
      <c r="A47" s="18" t="s">
        <v>32</v>
      </c>
      <c r="B47" s="22">
        <f t="shared" ref="B47:G47" si="0">B48/B32</f>
        <v>4.3754338556128527</v>
      </c>
      <c r="C47" s="22">
        <f t="shared" si="0"/>
        <v>5.6598639455782314</v>
      </c>
      <c r="D47" s="22">
        <f t="shared" si="0"/>
        <v>4.3531797769085907</v>
      </c>
      <c r="E47" s="22">
        <f t="shared" si="0"/>
        <v>4.7084548104956276</v>
      </c>
      <c r="F47" s="22">
        <f t="shared" si="0"/>
        <v>3.97238449283059</v>
      </c>
      <c r="G47" s="22">
        <f t="shared" si="0"/>
        <v>3.5069444444444446</v>
      </c>
    </row>
    <row r="48" spans="1:7">
      <c r="A48" s="21" t="s">
        <v>20</v>
      </c>
      <c r="B48" s="26">
        <v>315.15625</v>
      </c>
      <c r="C48" s="26">
        <v>416</v>
      </c>
      <c r="D48" s="26">
        <v>333.88888888888891</v>
      </c>
      <c r="E48" s="26">
        <v>323</v>
      </c>
      <c r="F48" s="26">
        <v>267.14285714285717</v>
      </c>
      <c r="G48" s="26">
        <v>252.5</v>
      </c>
    </row>
    <row r="49" spans="1:7">
      <c r="A49" s="21" t="s">
        <v>21</v>
      </c>
      <c r="B49" s="26">
        <v>300</v>
      </c>
      <c r="C49" s="26">
        <v>500</v>
      </c>
      <c r="D49" s="26">
        <v>300</v>
      </c>
      <c r="E49" s="26">
        <v>350</v>
      </c>
      <c r="F49" s="26">
        <v>260</v>
      </c>
      <c r="G49" s="26">
        <v>197.5</v>
      </c>
    </row>
    <row r="50" spans="1:7">
      <c r="A50" s="21" t="s">
        <v>22</v>
      </c>
      <c r="B50" s="26">
        <v>134.28715245516278</v>
      </c>
      <c r="C50" s="26">
        <v>115.23888232710347</v>
      </c>
      <c r="D50" s="26">
        <v>141.1067365901115</v>
      </c>
      <c r="E50" s="26">
        <v>129.01550294441361</v>
      </c>
      <c r="F50" s="26">
        <v>87.695360142234392</v>
      </c>
      <c r="G50" s="26">
        <v>167.26476018576059</v>
      </c>
    </row>
    <row r="51" spans="1:7">
      <c r="A51" s="18" t="s">
        <v>33</v>
      </c>
      <c r="B51" s="26"/>
      <c r="C51" s="26"/>
      <c r="D51" s="26"/>
      <c r="E51" s="26"/>
      <c r="F51" s="26"/>
      <c r="G51" s="26"/>
    </row>
    <row r="52" spans="1:7">
      <c r="A52" s="24" t="s">
        <v>20</v>
      </c>
      <c r="B52" s="25">
        <f>AVERAGE(C52:G52)</f>
        <v>4.5590180703616268</v>
      </c>
      <c r="C52" s="27">
        <v>5.6870290687205056</v>
      </c>
      <c r="D52" s="25">
        <v>4.4097696152535839</v>
      </c>
      <c r="E52" s="25">
        <v>4.6199534044564547</v>
      </c>
      <c r="F52" s="25">
        <v>3.9927372100907799</v>
      </c>
      <c r="G52" s="27">
        <v>4.0856010532868119</v>
      </c>
    </row>
    <row r="53" spans="1:7">
      <c r="A53" s="78" t="s">
        <v>34</v>
      </c>
      <c r="B53" s="78"/>
      <c r="C53" s="78"/>
      <c r="D53" s="78"/>
      <c r="E53" s="78"/>
      <c r="F53" s="78"/>
      <c r="G53" s="78"/>
    </row>
    <row r="54" spans="1:7">
      <c r="A54" s="1"/>
      <c r="B54" s="2" t="s">
        <v>1</v>
      </c>
      <c r="C54" s="2" t="s">
        <v>2</v>
      </c>
      <c r="D54" s="2" t="s">
        <v>3</v>
      </c>
      <c r="E54" s="2" t="s">
        <v>4</v>
      </c>
      <c r="F54" s="2" t="s">
        <v>5</v>
      </c>
      <c r="G54" s="2" t="s">
        <v>6</v>
      </c>
    </row>
    <row r="55" spans="1:7">
      <c r="A55" s="3" t="s">
        <v>35</v>
      </c>
      <c r="B55" s="4"/>
      <c r="C55" s="4" t="s">
        <v>8</v>
      </c>
      <c r="D55" s="4" t="s">
        <v>9</v>
      </c>
      <c r="E55" s="5" t="s">
        <v>10</v>
      </c>
      <c r="F55" s="4" t="s">
        <v>11</v>
      </c>
      <c r="G55" s="4" t="s">
        <v>12</v>
      </c>
    </row>
    <row r="56" spans="1:7">
      <c r="A56" s="16" t="s">
        <v>36</v>
      </c>
      <c r="B56" s="17"/>
      <c r="C56" s="10"/>
      <c r="D56" s="10"/>
      <c r="E56" s="10"/>
      <c r="F56" s="10"/>
      <c r="G56" s="10"/>
    </row>
    <row r="57" spans="1:7">
      <c r="A57" s="28" t="s">
        <v>23</v>
      </c>
      <c r="B57" s="22">
        <f>[1]Summary!B46</f>
        <v>20.848022285258942</v>
      </c>
      <c r="C57" s="22">
        <f>[1]Summary!C46</f>
        <v>11.826721973668382</v>
      </c>
      <c r="D57" s="22">
        <f>[1]Summary!D46</f>
        <v>19.139973631266997</v>
      </c>
      <c r="E57" s="22">
        <f>[1]Summary!E46</f>
        <v>21.447802828339896</v>
      </c>
      <c r="F57" s="22">
        <f>[1]Summary!F46</f>
        <v>31.833499591910762</v>
      </c>
      <c r="G57" s="22">
        <f>[1]Summary!G46</f>
        <v>21.064832265359971</v>
      </c>
    </row>
    <row r="58" spans="1:7">
      <c r="A58" s="28" t="s">
        <v>24</v>
      </c>
      <c r="B58" s="22">
        <f>[1]Summary!B47</f>
        <v>77.397502029511386</v>
      </c>
      <c r="C58" s="22">
        <f>[1]Summary!C47</f>
        <v>88.173278026331616</v>
      </c>
      <c r="D58" s="22">
        <f>[1]Summary!D47</f>
        <v>79.449605766214532</v>
      </c>
      <c r="E58" s="22">
        <f>[1]Summary!E47</f>
        <v>72.990854681237977</v>
      </c>
      <c r="F58" s="22">
        <f>[1]Summary!F47</f>
        <v>66.541398385780354</v>
      </c>
      <c r="G58" s="22">
        <f>[1]Summary!G47</f>
        <v>78.935167734640032</v>
      </c>
    </row>
    <row r="59" spans="1:7">
      <c r="A59" s="29" t="s">
        <v>37</v>
      </c>
      <c r="B59" s="22">
        <f>[1]Summary!B48</f>
        <v>1.7544756852296701</v>
      </c>
      <c r="C59" s="22">
        <f>[1]Summary!C48</f>
        <v>0</v>
      </c>
      <c r="D59" s="22">
        <f>[1]Summary!D48</f>
        <v>1.4104206025184733</v>
      </c>
      <c r="E59" s="22">
        <f>[1]Summary!E48</f>
        <v>5.561342490422132</v>
      </c>
      <c r="F59" s="22">
        <f>[1]Summary!F48</f>
        <v>1.6251020223088781</v>
      </c>
      <c r="G59" s="22">
        <f>[1]Summary!G48</f>
        <v>0</v>
      </c>
    </row>
    <row r="60" spans="1:7">
      <c r="A60" s="16" t="s">
        <v>38</v>
      </c>
      <c r="B60" s="17"/>
      <c r="C60" s="10"/>
      <c r="D60" s="10"/>
      <c r="E60" s="10"/>
      <c r="F60" s="10"/>
      <c r="G60" s="10"/>
    </row>
    <row r="61" spans="1:7">
      <c r="A61" s="18" t="s">
        <v>39</v>
      </c>
      <c r="B61" s="22">
        <v>13.438385269121815</v>
      </c>
      <c r="C61" s="22">
        <v>12.780082987551868</v>
      </c>
      <c r="D61" s="22">
        <v>11.894221351616064</v>
      </c>
      <c r="E61" s="22">
        <v>8.1203007518796984</v>
      </c>
      <c r="F61" s="22">
        <v>17.919331679937343</v>
      </c>
      <c r="G61" s="22">
        <v>19.315895372233399</v>
      </c>
    </row>
    <row r="62" spans="1:7">
      <c r="A62" s="18" t="s">
        <v>40</v>
      </c>
      <c r="B62" s="19"/>
      <c r="C62" s="20"/>
      <c r="D62" s="20"/>
      <c r="E62" s="20"/>
      <c r="F62" s="20"/>
      <c r="G62" s="20"/>
    </row>
    <row r="63" spans="1:7">
      <c r="A63" s="21" t="s">
        <v>20</v>
      </c>
      <c r="B63" s="20" t="s">
        <v>41</v>
      </c>
      <c r="C63" s="22">
        <v>2.2000000000000002</v>
      </c>
      <c r="D63" s="22">
        <v>2.5239130434782608</v>
      </c>
      <c r="E63" s="22">
        <v>2.6111111111111112</v>
      </c>
      <c r="F63" s="22">
        <v>3.292307692307693</v>
      </c>
      <c r="G63" s="22">
        <v>3.0354999999999994</v>
      </c>
    </row>
    <row r="64" spans="1:7">
      <c r="A64" s="21" t="s">
        <v>21</v>
      </c>
      <c r="B64" s="20" t="s">
        <v>41</v>
      </c>
      <c r="C64" s="22">
        <v>2.1</v>
      </c>
      <c r="D64" s="22">
        <v>2.25</v>
      </c>
      <c r="E64" s="22">
        <v>2.5</v>
      </c>
      <c r="F64" s="22">
        <v>2.85</v>
      </c>
      <c r="G64" s="22">
        <v>2.5499999999999998</v>
      </c>
    </row>
    <row r="65" spans="1:7">
      <c r="A65" s="21" t="s">
        <v>22</v>
      </c>
      <c r="B65" s="20" t="s">
        <v>41</v>
      </c>
      <c r="C65" s="22">
        <v>0.37003118371710131</v>
      </c>
      <c r="D65" s="22">
        <v>0.81108563258243149</v>
      </c>
      <c r="E65" s="22">
        <v>0.69542153483416891</v>
      </c>
      <c r="F65" s="22">
        <v>1.2762203812580541</v>
      </c>
      <c r="G65" s="22">
        <v>1.0807135800503604</v>
      </c>
    </row>
    <row r="66" spans="1:7">
      <c r="A66" s="18" t="s">
        <v>42</v>
      </c>
      <c r="B66" s="19"/>
      <c r="C66" s="22"/>
      <c r="D66" s="22"/>
      <c r="E66" s="22"/>
      <c r="F66" s="22"/>
      <c r="G66" s="22"/>
    </row>
    <row r="67" spans="1:7">
      <c r="A67" s="21" t="s">
        <v>20</v>
      </c>
      <c r="B67" s="20" t="s">
        <v>41</v>
      </c>
      <c r="C67" s="22">
        <v>1.2214285714285713</v>
      </c>
      <c r="D67" s="22">
        <v>1.5391304347826087</v>
      </c>
      <c r="E67" s="22">
        <v>1.6111111111111112</v>
      </c>
      <c r="F67" s="22">
        <v>2.157692307692308</v>
      </c>
      <c r="G67" s="22">
        <v>1.7505000000000002</v>
      </c>
    </row>
    <row r="68" spans="1:7">
      <c r="A68" s="21" t="s">
        <v>21</v>
      </c>
      <c r="B68" s="20" t="s">
        <v>41</v>
      </c>
      <c r="C68" s="22">
        <v>1.25</v>
      </c>
      <c r="D68" s="22">
        <v>1.4</v>
      </c>
      <c r="E68" s="22">
        <v>1.9</v>
      </c>
      <c r="F68" s="22">
        <v>1.6</v>
      </c>
      <c r="G68" s="22">
        <v>1.45</v>
      </c>
    </row>
    <row r="69" spans="1:7">
      <c r="A69" s="21" t="s">
        <v>22</v>
      </c>
      <c r="B69" s="20" t="s">
        <v>41</v>
      </c>
      <c r="C69" s="22">
        <v>0.29398736610366805</v>
      </c>
      <c r="D69" s="22">
        <v>0.83652143782573207</v>
      </c>
      <c r="E69" s="22">
        <v>0.78492745595444136</v>
      </c>
      <c r="F69" s="22">
        <v>1.3770034355579721</v>
      </c>
      <c r="G69" s="22">
        <v>1.1580177028007816</v>
      </c>
    </row>
    <row r="70" spans="1:7">
      <c r="A70" s="18" t="s">
        <v>43</v>
      </c>
      <c r="B70" s="20"/>
      <c r="C70" s="20"/>
      <c r="D70" s="20"/>
      <c r="E70" s="20"/>
      <c r="F70" s="20"/>
      <c r="G70" s="20"/>
    </row>
    <row r="71" spans="1:7">
      <c r="A71" s="30" t="s">
        <v>44</v>
      </c>
      <c r="B71" s="20" t="s">
        <v>41</v>
      </c>
      <c r="C71" s="26">
        <v>2.7385892116182573</v>
      </c>
      <c r="D71" s="22">
        <v>2.0685602350636634</v>
      </c>
      <c r="E71" s="22">
        <v>1.8045112781954886</v>
      </c>
      <c r="F71" s="22">
        <v>2.0676151938389244</v>
      </c>
      <c r="G71" s="22">
        <v>3.8631790744466801</v>
      </c>
    </row>
    <row r="72" spans="1:7">
      <c r="A72" s="30" t="s">
        <v>45</v>
      </c>
      <c r="B72" s="20" t="s">
        <v>41</v>
      </c>
      <c r="C72" s="26">
        <v>10.04149377593361</v>
      </c>
      <c r="D72" s="22">
        <v>6.9813907933398633</v>
      </c>
      <c r="E72" s="22">
        <v>3.6090225563909772</v>
      </c>
      <c r="F72" s="22">
        <v>10.338075969194621</v>
      </c>
      <c r="G72" s="22">
        <v>10.623742454728371</v>
      </c>
    </row>
    <row r="73" spans="1:7">
      <c r="A73" s="30" t="s">
        <v>46</v>
      </c>
      <c r="B73" s="20" t="s">
        <v>41</v>
      </c>
      <c r="C73" s="26">
        <v>0</v>
      </c>
      <c r="D73" s="22">
        <v>2.327130264446621</v>
      </c>
      <c r="E73" s="22">
        <v>2.7067669172932329</v>
      </c>
      <c r="F73" s="22">
        <v>0.68920506461297482</v>
      </c>
      <c r="G73" s="22">
        <v>0.96579476861167002</v>
      </c>
    </row>
    <row r="74" spans="1:7">
      <c r="A74" s="30" t="s">
        <v>47</v>
      </c>
      <c r="B74" s="20" t="s">
        <v>41</v>
      </c>
      <c r="C74" s="26">
        <v>0</v>
      </c>
      <c r="D74" s="22">
        <v>0.51714005876591584</v>
      </c>
      <c r="E74" s="22">
        <v>0</v>
      </c>
      <c r="F74" s="22">
        <v>4.8244354522908237</v>
      </c>
      <c r="G74" s="22">
        <v>3.8631790744466801</v>
      </c>
    </row>
    <row r="75" spans="1:7">
      <c r="A75" s="18" t="s">
        <v>48</v>
      </c>
      <c r="B75" s="22">
        <v>1.0956521739130434</v>
      </c>
      <c r="C75" s="22">
        <v>1.4285714285714286</v>
      </c>
      <c r="D75" s="22">
        <v>1.1086956521739131</v>
      </c>
      <c r="E75" s="22">
        <v>1.2222222222222223</v>
      </c>
      <c r="F75" s="22">
        <v>1</v>
      </c>
      <c r="G75" s="22">
        <v>1</v>
      </c>
    </row>
    <row r="76" spans="1:7">
      <c r="A76" s="18" t="s">
        <v>49</v>
      </c>
      <c r="B76" s="26">
        <v>318.17683760683758</v>
      </c>
      <c r="C76" s="26">
        <v>473.06666666666666</v>
      </c>
      <c r="D76" s="26">
        <v>292.5</v>
      </c>
      <c r="E76" s="26">
        <v>442.44444444444446</v>
      </c>
      <c r="F76" s="26">
        <v>187.92307692307693</v>
      </c>
      <c r="G76" s="26">
        <v>194.95</v>
      </c>
    </row>
    <row r="77" spans="1:7" ht="60">
      <c r="A77" s="31" t="s">
        <v>50</v>
      </c>
      <c r="B77" s="26">
        <f t="shared" ref="B77:G77" si="1">B76/B32</f>
        <v>4.4173698200076617</v>
      </c>
      <c r="C77" s="26">
        <f t="shared" si="1"/>
        <v>6.4362811791383221</v>
      </c>
      <c r="D77" s="26">
        <f t="shared" si="1"/>
        <v>3.8135593220338984</v>
      </c>
      <c r="E77" s="26">
        <f t="shared" si="1"/>
        <v>6.449627470035634</v>
      </c>
      <c r="F77" s="26">
        <f t="shared" si="1"/>
        <v>2.7943951958821849</v>
      </c>
      <c r="G77" s="26">
        <f t="shared" si="1"/>
        <v>2.7076388888888889</v>
      </c>
    </row>
    <row r="78" spans="1:7">
      <c r="A78" s="16" t="s">
        <v>51</v>
      </c>
      <c r="B78" s="17"/>
      <c r="C78" s="10"/>
      <c r="D78" s="10"/>
      <c r="E78" s="10"/>
      <c r="F78" s="10"/>
      <c r="G78" s="10"/>
    </row>
    <row r="79" spans="1:7">
      <c r="A79" s="18" t="s">
        <v>52</v>
      </c>
      <c r="B79" s="19"/>
      <c r="C79" s="20"/>
      <c r="D79" s="20"/>
      <c r="E79" s="20"/>
      <c r="F79" s="20"/>
      <c r="G79" s="20"/>
    </row>
    <row r="80" spans="1:7">
      <c r="A80" s="21" t="s">
        <v>53</v>
      </c>
      <c r="B80" s="20">
        <v>201</v>
      </c>
      <c r="C80" s="20">
        <v>31</v>
      </c>
      <c r="D80" s="20">
        <v>102</v>
      </c>
      <c r="E80" s="20">
        <v>7</v>
      </c>
      <c r="F80" s="20">
        <v>33</v>
      </c>
      <c r="G80" s="20">
        <v>28</v>
      </c>
    </row>
    <row r="81" spans="1:7">
      <c r="A81" s="21" t="s">
        <v>54</v>
      </c>
      <c r="B81" s="20">
        <v>39</v>
      </c>
      <c r="C81" s="20">
        <v>3</v>
      </c>
      <c r="D81" s="20">
        <v>23</v>
      </c>
      <c r="E81" s="20">
        <v>0</v>
      </c>
      <c r="F81" s="20">
        <v>13</v>
      </c>
      <c r="G81" s="20">
        <v>0</v>
      </c>
    </row>
    <row r="82" spans="1:7">
      <c r="A82" s="21" t="s">
        <v>55</v>
      </c>
      <c r="B82" s="20">
        <v>57</v>
      </c>
      <c r="C82" s="20">
        <v>0</v>
      </c>
      <c r="D82" s="20">
        <v>31</v>
      </c>
      <c r="E82" s="20">
        <v>5</v>
      </c>
      <c r="F82" s="20">
        <v>17</v>
      </c>
      <c r="G82" s="20">
        <v>4</v>
      </c>
    </row>
    <row r="83" spans="1:7">
      <c r="A83" s="21" t="s">
        <v>1</v>
      </c>
      <c r="B83" s="20">
        <f t="shared" ref="B83:G83" si="2">SUM(B80:B81)</f>
        <v>240</v>
      </c>
      <c r="C83" s="20">
        <f t="shared" si="2"/>
        <v>34</v>
      </c>
      <c r="D83" s="20">
        <f t="shared" si="2"/>
        <v>125</v>
      </c>
      <c r="E83" s="20">
        <f t="shared" si="2"/>
        <v>7</v>
      </c>
      <c r="F83" s="20">
        <f t="shared" si="2"/>
        <v>46</v>
      </c>
      <c r="G83" s="20">
        <f t="shared" si="2"/>
        <v>28</v>
      </c>
    </row>
    <row r="84" spans="1:7">
      <c r="A84" s="18" t="s">
        <v>56</v>
      </c>
      <c r="B84" s="19"/>
      <c r="C84" s="20"/>
      <c r="D84" s="20"/>
      <c r="E84" s="20"/>
      <c r="F84" s="20"/>
      <c r="G84" s="20"/>
    </row>
    <row r="85" spans="1:7">
      <c r="A85" s="21" t="s">
        <v>53</v>
      </c>
      <c r="B85" s="26">
        <v>23.487960339943346</v>
      </c>
      <c r="C85" s="26">
        <v>28.298755186721991</v>
      </c>
      <c r="D85" s="26">
        <v>26.374142997061707</v>
      </c>
      <c r="E85" s="26">
        <v>6.3157894736842106</v>
      </c>
      <c r="F85" s="26">
        <v>22.743767132228168</v>
      </c>
      <c r="G85" s="26">
        <v>27.04225352112676</v>
      </c>
    </row>
    <row r="86" spans="1:7">
      <c r="A86" s="21" t="s">
        <v>54</v>
      </c>
      <c r="B86" s="26">
        <v>4.557365439093485</v>
      </c>
      <c r="C86" s="26">
        <v>2.7385892116182573</v>
      </c>
      <c r="D86" s="26">
        <v>5.9471106758080321</v>
      </c>
      <c r="E86" s="26">
        <v>0</v>
      </c>
      <c r="F86" s="26">
        <v>8.9596658399686717</v>
      </c>
      <c r="G86" s="26">
        <v>0</v>
      </c>
    </row>
    <row r="87" spans="1:7">
      <c r="A87" s="21" t="s">
        <v>55</v>
      </c>
      <c r="B87" s="26">
        <v>6.6607648725212467</v>
      </c>
      <c r="C87" s="26">
        <v>0</v>
      </c>
      <c r="D87" s="26">
        <v>8.0156709108716946</v>
      </c>
      <c r="E87" s="26">
        <v>4.511278195488722</v>
      </c>
      <c r="F87" s="26">
        <v>11.716486098420571</v>
      </c>
      <c r="G87" s="26">
        <v>3.8631790744466801</v>
      </c>
    </row>
    <row r="88" spans="1:7">
      <c r="A88" s="24" t="s">
        <v>1</v>
      </c>
      <c r="B88" s="32">
        <f t="shared" ref="B88:G88" si="3">SUM(B85:B87)</f>
        <v>34.706090651558078</v>
      </c>
      <c r="C88" s="32">
        <f t="shared" si="3"/>
        <v>31.037344398340249</v>
      </c>
      <c r="D88" s="32">
        <f t="shared" si="3"/>
        <v>40.336924583741435</v>
      </c>
      <c r="E88" s="32">
        <f t="shared" si="3"/>
        <v>10.827067669172934</v>
      </c>
      <c r="F88" s="32">
        <f t="shared" si="3"/>
        <v>43.419919070617411</v>
      </c>
      <c r="G88" s="32">
        <f t="shared" si="3"/>
        <v>30.905432595573441</v>
      </c>
    </row>
    <row r="89" spans="1:7">
      <c r="A89" s="16" t="s">
        <v>57</v>
      </c>
      <c r="B89" s="17"/>
      <c r="C89" s="10"/>
      <c r="D89" s="10"/>
      <c r="E89" s="10"/>
      <c r="F89" s="10"/>
      <c r="G89" s="10"/>
    </row>
    <row r="90" spans="1:7">
      <c r="A90" s="21" t="s">
        <v>58</v>
      </c>
      <c r="B90" s="26">
        <v>213.72875354107651</v>
      </c>
      <c r="C90" s="20">
        <v>0</v>
      </c>
      <c r="D90" s="26">
        <v>315.19686581782565</v>
      </c>
      <c r="E90" s="26">
        <v>166.91729323308269</v>
      </c>
      <c r="F90" s="20">
        <v>0</v>
      </c>
      <c r="G90" s="26">
        <v>410.46277665995979</v>
      </c>
    </row>
    <row r="91" spans="1:7">
      <c r="A91" s="21" t="s">
        <v>59</v>
      </c>
      <c r="B91" s="26">
        <v>46.508498583569413</v>
      </c>
      <c r="C91" s="20">
        <v>0</v>
      </c>
      <c r="D91" s="26">
        <v>52.489715964740455</v>
      </c>
      <c r="E91" s="26">
        <v>0</v>
      </c>
      <c r="F91" s="20">
        <v>0</v>
      </c>
      <c r="G91" s="26">
        <v>188.32997987927567</v>
      </c>
    </row>
    <row r="92" spans="1:7">
      <c r="A92" s="21" t="s">
        <v>60</v>
      </c>
      <c r="B92" s="26">
        <v>167.22025495750711</v>
      </c>
      <c r="C92" s="20">
        <v>0</v>
      </c>
      <c r="D92" s="26">
        <v>262.70714985308524</v>
      </c>
      <c r="E92" s="26">
        <v>166.91729323308269</v>
      </c>
      <c r="F92" s="20">
        <v>0</v>
      </c>
      <c r="G92" s="26">
        <v>222.13279678068412</v>
      </c>
    </row>
    <row r="93" spans="1:7">
      <c r="A93" s="33" t="s">
        <v>23</v>
      </c>
      <c r="B93" s="34"/>
      <c r="C93" s="20"/>
      <c r="D93" s="20"/>
      <c r="E93" s="26"/>
      <c r="F93" s="20"/>
      <c r="G93" s="26"/>
    </row>
    <row r="94" spans="1:7">
      <c r="A94" s="21" t="s">
        <v>58</v>
      </c>
      <c r="B94" s="26">
        <v>55.623229461756381</v>
      </c>
      <c r="C94" s="20">
        <v>0</v>
      </c>
      <c r="D94" s="26">
        <v>95.929480901077383</v>
      </c>
      <c r="E94" s="26">
        <v>0</v>
      </c>
      <c r="F94" s="20">
        <v>0</v>
      </c>
      <c r="G94" s="26">
        <v>101.40845070422536</v>
      </c>
    </row>
    <row r="95" spans="1:7">
      <c r="A95" s="21" t="s">
        <v>59</v>
      </c>
      <c r="B95" s="26">
        <v>22.903682719546744</v>
      </c>
      <c r="C95" s="20">
        <v>0</v>
      </c>
      <c r="D95" s="26">
        <v>31.286973555337905</v>
      </c>
      <c r="E95" s="26">
        <v>0</v>
      </c>
      <c r="F95" s="20">
        <v>0</v>
      </c>
      <c r="G95" s="26">
        <v>72.434607645875246</v>
      </c>
    </row>
    <row r="96" spans="1:7">
      <c r="A96" s="21" t="s">
        <v>60</v>
      </c>
      <c r="B96" s="26">
        <v>32.719546742209637</v>
      </c>
      <c r="C96" s="20">
        <v>0</v>
      </c>
      <c r="D96" s="26">
        <v>64.642507345739475</v>
      </c>
      <c r="E96" s="26">
        <v>0</v>
      </c>
      <c r="F96" s="20">
        <v>0</v>
      </c>
      <c r="G96" s="26">
        <v>28.973843058350102</v>
      </c>
    </row>
    <row r="97" spans="1:7">
      <c r="A97" s="33" t="s">
        <v>24</v>
      </c>
      <c r="B97" s="34"/>
      <c r="C97" s="20"/>
      <c r="D97" s="20"/>
      <c r="E97" s="26"/>
      <c r="F97" s="20"/>
      <c r="G97" s="26"/>
    </row>
    <row r="98" spans="1:7">
      <c r="A98" s="21" t="s">
        <v>58</v>
      </c>
      <c r="B98" s="26">
        <v>158.10552407932013</v>
      </c>
      <c r="C98" s="20">
        <v>0</v>
      </c>
      <c r="D98" s="26">
        <v>219.26738491674828</v>
      </c>
      <c r="E98" s="26">
        <v>166.91729323308269</v>
      </c>
      <c r="F98" s="20">
        <v>0</v>
      </c>
      <c r="G98" s="26">
        <v>309.05432595573438</v>
      </c>
    </row>
    <row r="99" spans="1:7">
      <c r="A99" s="21" t="s">
        <v>59</v>
      </c>
      <c r="B99" s="26">
        <v>23.604815864022665</v>
      </c>
      <c r="C99" s="20">
        <v>0</v>
      </c>
      <c r="D99" s="26">
        <v>21.202742409402546</v>
      </c>
      <c r="E99" s="26">
        <v>0</v>
      </c>
      <c r="F99" s="20">
        <v>0</v>
      </c>
      <c r="G99" s="26">
        <v>115.89537223340041</v>
      </c>
    </row>
    <row r="100" spans="1:7">
      <c r="A100" s="21" t="s">
        <v>60</v>
      </c>
      <c r="B100" s="26">
        <v>134.50070821529746</v>
      </c>
      <c r="C100" s="20">
        <v>0</v>
      </c>
      <c r="D100" s="26">
        <v>198.06464250734575</v>
      </c>
      <c r="E100" s="26">
        <v>166.91729323308269</v>
      </c>
      <c r="F100" s="20">
        <v>0</v>
      </c>
      <c r="G100" s="26">
        <v>193.15895372233402</v>
      </c>
    </row>
    <row r="101" spans="1:7">
      <c r="A101" s="35" t="s">
        <v>61</v>
      </c>
      <c r="B101" s="25">
        <v>4.047893059490085</v>
      </c>
      <c r="C101" s="25">
        <v>0</v>
      </c>
      <c r="D101" s="25">
        <v>5.9696376101860915</v>
      </c>
      <c r="E101" s="25">
        <v>3.161312371838688</v>
      </c>
      <c r="F101" s="25">
        <v>0</v>
      </c>
      <c r="G101" s="25">
        <v>7.7739162246204501</v>
      </c>
    </row>
    <row r="102" spans="1:7">
      <c r="A102" s="78" t="s">
        <v>34</v>
      </c>
      <c r="B102" s="78"/>
      <c r="C102" s="78"/>
      <c r="D102" s="78"/>
      <c r="E102" s="78"/>
      <c r="F102" s="78"/>
      <c r="G102" s="78"/>
    </row>
    <row r="103" spans="1:7">
      <c r="A103" s="1"/>
      <c r="B103" s="2" t="s">
        <v>1</v>
      </c>
      <c r="C103" s="2" t="s">
        <v>2</v>
      </c>
      <c r="D103" s="2" t="s">
        <v>3</v>
      </c>
      <c r="E103" s="2" t="s">
        <v>4</v>
      </c>
      <c r="F103" s="2" t="s">
        <v>5</v>
      </c>
      <c r="G103" s="2" t="s">
        <v>6</v>
      </c>
    </row>
    <row r="104" spans="1:7">
      <c r="A104" s="3" t="s">
        <v>35</v>
      </c>
      <c r="B104" s="4"/>
      <c r="C104" s="4" t="s">
        <v>8</v>
      </c>
      <c r="D104" s="4" t="s">
        <v>9</v>
      </c>
      <c r="E104" s="5" t="s">
        <v>10</v>
      </c>
      <c r="F104" s="4" t="s">
        <v>11</v>
      </c>
      <c r="G104" s="4" t="s">
        <v>12</v>
      </c>
    </row>
    <row r="105" spans="1:7">
      <c r="A105" s="16" t="s">
        <v>62</v>
      </c>
      <c r="B105" s="10"/>
      <c r="C105" s="10"/>
      <c r="D105" s="10"/>
      <c r="E105" s="10"/>
      <c r="F105" s="10"/>
      <c r="G105" s="10"/>
    </row>
    <row r="106" spans="1:7">
      <c r="A106" s="28" t="s">
        <v>63</v>
      </c>
      <c r="B106" s="20"/>
      <c r="C106" s="20"/>
      <c r="D106" s="20"/>
      <c r="E106" s="20"/>
      <c r="F106" s="20"/>
      <c r="G106" s="20"/>
    </row>
    <row r="107" spans="1:7">
      <c r="A107" s="18" t="s">
        <v>1</v>
      </c>
      <c r="B107" s="20"/>
      <c r="C107" s="20"/>
      <c r="D107" s="20"/>
      <c r="E107" s="20"/>
      <c r="F107" s="20"/>
      <c r="G107" s="20"/>
    </row>
    <row r="108" spans="1:7">
      <c r="A108" s="21" t="s">
        <v>64</v>
      </c>
      <c r="B108" s="26">
        <v>6.9267515923566876</v>
      </c>
      <c r="C108" s="26">
        <v>4.2168674698795181</v>
      </c>
      <c r="D108" s="26">
        <v>6.5</v>
      </c>
      <c r="E108" s="26">
        <v>7.2222222222222214</v>
      </c>
      <c r="F108" s="26">
        <v>7.3260073260073266</v>
      </c>
      <c r="G108" s="26">
        <v>8.8607594936708853</v>
      </c>
    </row>
    <row r="109" spans="1:7">
      <c r="A109" s="21" t="s">
        <v>65</v>
      </c>
      <c r="B109" s="26">
        <v>30.17515923566879</v>
      </c>
      <c r="C109" s="26">
        <v>20.481927710843372</v>
      </c>
      <c r="D109" s="26">
        <v>38</v>
      </c>
      <c r="E109" s="26">
        <v>7.2222222222222214</v>
      </c>
      <c r="F109" s="26">
        <v>28.571428571428569</v>
      </c>
      <c r="G109" s="26">
        <v>24.472573839662449</v>
      </c>
    </row>
    <row r="110" spans="1:7">
      <c r="A110" s="21" t="s">
        <v>66</v>
      </c>
      <c r="B110" s="26">
        <v>37.977707006369428</v>
      </c>
      <c r="C110" s="26">
        <v>42.771084337349393</v>
      </c>
      <c r="D110" s="26">
        <v>39.75</v>
      </c>
      <c r="E110" s="26">
        <v>36.666666666666664</v>
      </c>
      <c r="F110" s="26">
        <v>36.263736263736263</v>
      </c>
      <c r="G110" s="26">
        <v>34.599156118143462</v>
      </c>
    </row>
    <row r="111" spans="1:7">
      <c r="A111" s="21" t="s">
        <v>67</v>
      </c>
      <c r="B111" s="26">
        <v>21.098726114649683</v>
      </c>
      <c r="C111" s="26">
        <v>30.722891566265059</v>
      </c>
      <c r="D111" s="26">
        <v>15.5</v>
      </c>
      <c r="E111" s="26">
        <v>16.666666666666664</v>
      </c>
      <c r="F111" s="26">
        <v>23.076923076923077</v>
      </c>
      <c r="G111" s="26">
        <v>24.894514767932492</v>
      </c>
    </row>
    <row r="112" spans="1:7">
      <c r="A112" s="21" t="s">
        <v>68</v>
      </c>
      <c r="B112" s="26">
        <v>3.8216560509554141</v>
      </c>
      <c r="C112" s="26">
        <v>1.8072289156626504</v>
      </c>
      <c r="D112" s="26">
        <v>0.25</v>
      </c>
      <c r="E112" s="26">
        <v>7.7777777777777777</v>
      </c>
      <c r="F112" s="26">
        <v>4.7619047619047619</v>
      </c>
      <c r="G112" s="26">
        <v>7.1729957805907167</v>
      </c>
    </row>
    <row r="113" spans="1:7">
      <c r="A113" s="18" t="s">
        <v>23</v>
      </c>
      <c r="B113" s="26"/>
      <c r="C113" s="26"/>
      <c r="D113" s="26"/>
      <c r="E113" s="26"/>
      <c r="F113" s="26"/>
      <c r="G113" s="26"/>
    </row>
    <row r="114" spans="1:7">
      <c r="A114" s="21" t="s">
        <v>64</v>
      </c>
      <c r="B114" s="26">
        <v>8.6355785837651116</v>
      </c>
      <c r="C114" s="26">
        <v>5</v>
      </c>
      <c r="D114" s="26">
        <v>7.5</v>
      </c>
      <c r="E114" s="26">
        <v>10</v>
      </c>
      <c r="F114" s="26">
        <v>10</v>
      </c>
      <c r="G114" s="26">
        <v>10.084033613445378</v>
      </c>
    </row>
    <row r="115" spans="1:7">
      <c r="A115" s="21" t="s">
        <v>65</v>
      </c>
      <c r="B115" s="26">
        <v>34.196891191709845</v>
      </c>
      <c r="C115" s="26">
        <v>25</v>
      </c>
      <c r="D115" s="26">
        <v>43.5</v>
      </c>
      <c r="E115" s="26">
        <v>31.25</v>
      </c>
      <c r="F115" s="26">
        <v>33.333333333333329</v>
      </c>
      <c r="G115" s="26">
        <v>26.05042016806723</v>
      </c>
    </row>
    <row r="116" spans="1:7">
      <c r="A116" s="21" t="s">
        <v>66</v>
      </c>
      <c r="B116" s="26">
        <v>34.542314335060446</v>
      </c>
      <c r="C116" s="26">
        <v>38.333333333333336</v>
      </c>
      <c r="D116" s="26">
        <v>37.5</v>
      </c>
      <c r="E116" s="26">
        <v>32.5</v>
      </c>
      <c r="F116" s="26">
        <v>30</v>
      </c>
      <c r="G116" s="26">
        <v>33.613445378151262</v>
      </c>
    </row>
    <row r="117" spans="1:7">
      <c r="A117" s="21" t="s">
        <v>67</v>
      </c>
      <c r="B117" s="26">
        <v>18.825561312607945</v>
      </c>
      <c r="C117" s="26">
        <v>31.666666666666664</v>
      </c>
      <c r="D117" s="26">
        <v>11.5</v>
      </c>
      <c r="E117" s="26">
        <v>18.75</v>
      </c>
      <c r="F117" s="26">
        <v>20.833333333333336</v>
      </c>
      <c r="G117" s="26">
        <v>22.689075630252102</v>
      </c>
    </row>
    <row r="118" spans="1:7">
      <c r="A118" s="21" t="s">
        <v>68</v>
      </c>
      <c r="B118" s="26">
        <v>3.7996545768566494</v>
      </c>
      <c r="C118" s="26">
        <v>0</v>
      </c>
      <c r="D118" s="26">
        <v>0</v>
      </c>
      <c r="E118" s="26">
        <v>7.5</v>
      </c>
      <c r="F118" s="26">
        <v>5.833333333333333</v>
      </c>
      <c r="G118" s="26">
        <v>7.5630252100840334</v>
      </c>
    </row>
    <row r="119" spans="1:7">
      <c r="A119" s="18" t="s">
        <v>24</v>
      </c>
      <c r="B119" s="26"/>
      <c r="C119" s="26"/>
      <c r="D119" s="26"/>
      <c r="E119" s="26"/>
      <c r="F119" s="26"/>
      <c r="G119" s="26"/>
    </row>
    <row r="120" spans="1:7">
      <c r="A120" s="21" t="s">
        <v>64</v>
      </c>
      <c r="B120" s="26">
        <v>5.7182705718270572</v>
      </c>
      <c r="C120" s="26">
        <v>3.7735849056603774</v>
      </c>
      <c r="D120" s="26">
        <v>5.5</v>
      </c>
      <c r="E120" s="26">
        <v>5</v>
      </c>
      <c r="F120" s="26">
        <v>5.2287581699346406</v>
      </c>
      <c r="G120" s="26">
        <v>7.6271186440677967</v>
      </c>
    </row>
    <row r="121" spans="1:7">
      <c r="A121" s="21" t="s">
        <v>65</v>
      </c>
      <c r="B121" s="26">
        <v>26.638772663877262</v>
      </c>
      <c r="C121" s="26">
        <v>17.924528301886792</v>
      </c>
      <c r="D121" s="26">
        <v>32.5</v>
      </c>
      <c r="E121" s="26">
        <v>32</v>
      </c>
      <c r="F121" s="26">
        <v>24.836601307189543</v>
      </c>
      <c r="G121" s="26">
        <v>22.881355932203391</v>
      </c>
    </row>
    <row r="122" spans="1:7">
      <c r="A122" s="21" t="s">
        <v>66</v>
      </c>
      <c r="B122" s="26">
        <v>40.725244072524411</v>
      </c>
      <c r="C122" s="26">
        <v>45.283018867924532</v>
      </c>
      <c r="D122" s="26">
        <v>42</v>
      </c>
      <c r="E122" s="26">
        <v>40</v>
      </c>
      <c r="F122" s="26">
        <v>41.17647058823529</v>
      </c>
      <c r="G122" s="26">
        <v>35.593220338983052</v>
      </c>
    </row>
    <row r="123" spans="1:7">
      <c r="A123" s="21" t="s">
        <v>67</v>
      </c>
      <c r="B123" s="26">
        <v>23.291492329149232</v>
      </c>
      <c r="C123" s="26">
        <v>30.188679245283019</v>
      </c>
      <c r="D123" s="26">
        <v>19.5</v>
      </c>
      <c r="E123" s="26">
        <v>15</v>
      </c>
      <c r="F123" s="26">
        <v>24.836601307189543</v>
      </c>
      <c r="G123" s="26">
        <v>27.118644067796609</v>
      </c>
    </row>
    <row r="124" spans="1:7">
      <c r="A124" s="21" t="s">
        <v>68</v>
      </c>
      <c r="B124" s="26">
        <v>3.626220362622036</v>
      </c>
      <c r="C124" s="26">
        <v>2.8301886792452833</v>
      </c>
      <c r="D124" s="26">
        <v>0.5</v>
      </c>
      <c r="E124" s="26">
        <v>8</v>
      </c>
      <c r="F124" s="26">
        <v>3.9215686274509802</v>
      </c>
      <c r="G124" s="26">
        <v>6.7796610169491522</v>
      </c>
    </row>
    <row r="125" spans="1:7">
      <c r="A125" s="28" t="s">
        <v>69</v>
      </c>
      <c r="B125" s="28"/>
      <c r="C125" s="28"/>
      <c r="D125" s="28"/>
      <c r="E125" s="28"/>
      <c r="F125" s="28"/>
      <c r="G125" s="28"/>
    </row>
    <row r="126" spans="1:7">
      <c r="A126" s="21" t="s">
        <v>64</v>
      </c>
      <c r="B126" s="26">
        <v>8.4339694081996921</v>
      </c>
      <c r="C126" s="26">
        <v>8.645399907535829</v>
      </c>
      <c r="D126" s="26">
        <v>5.9066200737720838</v>
      </c>
      <c r="E126" s="26">
        <v>8.4705882352941195</v>
      </c>
      <c r="F126" s="26">
        <v>7.8727290204748623</v>
      </c>
      <c r="G126" s="26">
        <v>11.274509803921568</v>
      </c>
    </row>
    <row r="127" spans="1:7">
      <c r="A127" s="21" t="s">
        <v>65</v>
      </c>
      <c r="B127" s="26">
        <v>28.951116611212395</v>
      </c>
      <c r="C127" s="26">
        <v>30.846047156726762</v>
      </c>
      <c r="D127" s="26">
        <v>37.861580275674626</v>
      </c>
      <c r="E127" s="26">
        <v>30.166666666666668</v>
      </c>
      <c r="F127" s="26">
        <v>24.930308564837063</v>
      </c>
      <c r="G127" s="26">
        <v>27.450980392156865</v>
      </c>
    </row>
    <row r="128" spans="1:7">
      <c r="A128" s="21" t="s">
        <v>66</v>
      </c>
      <c r="B128" s="26">
        <v>39.887078657282387</v>
      </c>
      <c r="C128" s="26">
        <v>35.963938973647714</v>
      </c>
      <c r="D128" s="26">
        <v>40.914385556202681</v>
      </c>
      <c r="E128" s="26">
        <v>43.107843137254896</v>
      </c>
      <c r="F128" s="26">
        <v>39.743343266365471</v>
      </c>
      <c r="G128" s="26">
        <v>39.705882352941174</v>
      </c>
    </row>
    <row r="129" spans="1:7">
      <c r="A129" s="21" t="s">
        <v>67</v>
      </c>
      <c r="B129" s="26">
        <v>21.330747944664751</v>
      </c>
      <c r="C129" s="26">
        <v>24.544613962089691</v>
      </c>
      <c r="D129" s="26">
        <v>15.317414094350612</v>
      </c>
      <c r="E129" s="26">
        <v>18.254901960784313</v>
      </c>
      <c r="F129" s="26">
        <v>26.968182255118716</v>
      </c>
      <c r="G129" s="26">
        <v>21.568627450980394</v>
      </c>
    </row>
    <row r="130" spans="1:7">
      <c r="A130" s="24" t="s">
        <v>68</v>
      </c>
      <c r="B130" s="32">
        <v>9.7087378640776698E-2</v>
      </c>
      <c r="C130" s="32">
        <v>0</v>
      </c>
      <c r="D130" s="32">
        <v>0</v>
      </c>
      <c r="E130" s="32">
        <v>0</v>
      </c>
      <c r="F130" s="32">
        <v>0.48543689320388345</v>
      </c>
      <c r="G130" s="32">
        <v>0</v>
      </c>
    </row>
    <row r="131" spans="1:7">
      <c r="A131" s="16" t="s">
        <v>70</v>
      </c>
      <c r="B131" s="36"/>
      <c r="C131" s="36"/>
      <c r="D131" s="36"/>
      <c r="E131" s="36"/>
      <c r="F131" s="36"/>
      <c r="G131" s="36"/>
    </row>
    <row r="132" spans="1:7">
      <c r="A132" s="28" t="s">
        <v>71</v>
      </c>
      <c r="B132" s="28"/>
      <c r="C132" s="28"/>
      <c r="D132" s="28"/>
      <c r="E132" s="28"/>
      <c r="F132" s="28"/>
      <c r="G132" s="28"/>
    </row>
    <row r="133" spans="1:7">
      <c r="A133" s="18" t="s">
        <v>72</v>
      </c>
      <c r="B133" s="28"/>
      <c r="C133" s="28"/>
      <c r="D133" s="28"/>
      <c r="E133" s="28"/>
      <c r="F133" s="28"/>
      <c r="G133" s="28"/>
    </row>
    <row r="134" spans="1:7">
      <c r="A134" s="21" t="s">
        <v>73</v>
      </c>
      <c r="B134" s="20">
        <v>0</v>
      </c>
      <c r="C134" s="20">
        <v>0</v>
      </c>
      <c r="D134" s="20">
        <v>0</v>
      </c>
      <c r="E134" s="20">
        <v>0</v>
      </c>
      <c r="F134" s="20">
        <v>0</v>
      </c>
      <c r="G134" s="20">
        <v>0</v>
      </c>
    </row>
    <row r="135" spans="1:7">
      <c r="A135" s="21" t="s">
        <v>74</v>
      </c>
      <c r="B135" s="26">
        <v>55.384615384615387</v>
      </c>
      <c r="C135" s="26">
        <v>4.6153846153846159</v>
      </c>
      <c r="D135" s="26">
        <v>20</v>
      </c>
      <c r="E135" s="26">
        <v>6.1538461538461542</v>
      </c>
      <c r="F135" s="26">
        <v>16.923076923076923</v>
      </c>
      <c r="G135" s="26">
        <v>7.6923076923076925</v>
      </c>
    </row>
    <row r="136" spans="1:7">
      <c r="A136" s="21" t="s">
        <v>75</v>
      </c>
      <c r="B136" s="26">
        <v>24.615384615384617</v>
      </c>
      <c r="C136" s="26">
        <v>0</v>
      </c>
      <c r="D136" s="26">
        <v>4.6153846153846159</v>
      </c>
      <c r="E136" s="26">
        <v>6.1538461538461542</v>
      </c>
      <c r="F136" s="26">
        <v>4.6153846153846159</v>
      </c>
      <c r="G136" s="26">
        <v>9.2307692307692317</v>
      </c>
    </row>
    <row r="137" spans="1:7">
      <c r="A137" s="21" t="s">
        <v>76</v>
      </c>
      <c r="B137" s="26">
        <v>18.461538461538463</v>
      </c>
      <c r="C137" s="26">
        <v>10.76923076923077</v>
      </c>
      <c r="D137" s="26">
        <v>6.1538461538461542</v>
      </c>
      <c r="E137" s="26">
        <v>0</v>
      </c>
      <c r="F137" s="26">
        <v>0</v>
      </c>
      <c r="G137" s="26">
        <v>1.5384615384615385</v>
      </c>
    </row>
    <row r="138" spans="1:7">
      <c r="A138" s="21" t="s">
        <v>77</v>
      </c>
      <c r="B138" s="26">
        <v>1.5384615384615385</v>
      </c>
      <c r="C138" s="26">
        <v>0</v>
      </c>
      <c r="D138" s="26">
        <v>0</v>
      </c>
      <c r="E138" s="26">
        <v>1.5384615384615385</v>
      </c>
      <c r="F138" s="26">
        <v>0</v>
      </c>
      <c r="G138" s="26">
        <v>0</v>
      </c>
    </row>
    <row r="139" spans="1:7">
      <c r="A139" s="18" t="s">
        <v>78</v>
      </c>
      <c r="B139" s="26"/>
      <c r="C139" s="26"/>
      <c r="D139" s="26"/>
      <c r="E139" s="26"/>
      <c r="F139" s="26"/>
      <c r="G139" s="26"/>
    </row>
    <row r="140" spans="1:7">
      <c r="A140" s="21" t="s">
        <v>73</v>
      </c>
      <c r="B140" s="26">
        <v>40</v>
      </c>
      <c r="C140" s="26">
        <v>9.2307692307692317</v>
      </c>
      <c r="D140" s="26">
        <v>12.307692307692308</v>
      </c>
      <c r="E140" s="26">
        <v>6.1538461538461542</v>
      </c>
      <c r="F140" s="26">
        <v>6.1538461538461542</v>
      </c>
      <c r="G140" s="26">
        <v>6.1538461538461542</v>
      </c>
    </row>
    <row r="141" spans="1:7">
      <c r="A141" s="21" t="s">
        <v>74</v>
      </c>
      <c r="B141" s="26">
        <v>13.846153846153847</v>
      </c>
      <c r="C141" s="26">
        <v>1.5384615384615385</v>
      </c>
      <c r="D141" s="26">
        <v>7.6923076923076925</v>
      </c>
      <c r="E141" s="26">
        <v>1.5384615384615385</v>
      </c>
      <c r="F141" s="26">
        <v>1.5384615384615385</v>
      </c>
      <c r="G141" s="26">
        <v>1.5384615384615385</v>
      </c>
    </row>
    <row r="142" spans="1:7">
      <c r="A142" s="21" t="s">
        <v>75</v>
      </c>
      <c r="B142" s="26">
        <v>0</v>
      </c>
      <c r="C142" s="26">
        <v>0</v>
      </c>
      <c r="D142" s="26">
        <v>0</v>
      </c>
      <c r="E142" s="26">
        <v>0</v>
      </c>
      <c r="F142" s="26">
        <v>0</v>
      </c>
      <c r="G142" s="26">
        <v>0</v>
      </c>
    </row>
    <row r="143" spans="1:7">
      <c r="A143" s="21" t="s">
        <v>76</v>
      </c>
      <c r="B143" s="26">
        <v>20</v>
      </c>
      <c r="C143" s="26">
        <v>3.0769230769230771</v>
      </c>
      <c r="D143" s="26">
        <v>10.76923076923077</v>
      </c>
      <c r="E143" s="26">
        <v>1.5384615384615385</v>
      </c>
      <c r="F143" s="26">
        <v>0</v>
      </c>
      <c r="G143" s="26">
        <v>4.6153846153846159</v>
      </c>
    </row>
    <row r="144" spans="1:7">
      <c r="A144" s="24" t="s">
        <v>77</v>
      </c>
      <c r="B144" s="32">
        <v>24.615384615384617</v>
      </c>
      <c r="C144" s="32">
        <v>0</v>
      </c>
      <c r="D144" s="32">
        <v>0</v>
      </c>
      <c r="E144" s="32">
        <v>4.6153846153846159</v>
      </c>
      <c r="F144" s="32">
        <v>13.846153846153847</v>
      </c>
      <c r="G144" s="32">
        <v>6.1538461538461542</v>
      </c>
    </row>
  </sheetData>
  <mergeCells count="3">
    <mergeCell ref="A1:G1"/>
    <mergeCell ref="A53:G53"/>
    <mergeCell ref="A102:G10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48"/>
  <sheetViews>
    <sheetView workbookViewId="0">
      <selection activeCell="C37" sqref="C37"/>
    </sheetView>
  </sheetViews>
  <sheetFormatPr defaultColWidth="8.875" defaultRowHeight="15.75"/>
  <cols>
    <col min="1" max="2" width="8.875" style="37" customWidth="1"/>
    <col min="3" max="3" width="11.625" style="37" customWidth="1"/>
    <col min="4" max="5" width="8.875" style="37" customWidth="1"/>
    <col min="6" max="6" width="11" style="37" customWidth="1"/>
    <col min="7" max="7" width="9.375" style="37" customWidth="1"/>
    <col min="8" max="33" width="8.875" style="37" customWidth="1"/>
    <col min="34" max="34" width="23.5" style="37" customWidth="1"/>
    <col min="35" max="16384" width="8.875" style="37"/>
  </cols>
  <sheetData>
    <row r="1" spans="1:34">
      <c r="B1" s="79" t="s">
        <v>80</v>
      </c>
      <c r="C1" s="79"/>
      <c r="D1" s="79"/>
      <c r="E1" s="79"/>
      <c r="F1" s="79"/>
      <c r="G1" s="79"/>
      <c r="H1" s="79"/>
      <c r="I1" s="79"/>
      <c r="J1" s="79" t="s">
        <v>81</v>
      </c>
      <c r="K1" s="79"/>
      <c r="L1" s="79"/>
      <c r="M1" s="79" t="s">
        <v>82</v>
      </c>
      <c r="N1" s="79"/>
      <c r="O1" s="79"/>
      <c r="P1" s="79"/>
      <c r="Q1" s="79"/>
      <c r="R1" s="79"/>
      <c r="S1" s="79" t="s">
        <v>83</v>
      </c>
      <c r="T1" s="79"/>
      <c r="U1" s="79"/>
      <c r="V1" s="79" t="s">
        <v>84</v>
      </c>
      <c r="W1" s="79"/>
      <c r="X1" s="79"/>
      <c r="Y1" s="79" t="s">
        <v>85</v>
      </c>
      <c r="Z1" s="79"/>
      <c r="AA1" s="79"/>
      <c r="AB1" s="79" t="s">
        <v>86</v>
      </c>
      <c r="AC1" s="79"/>
      <c r="AD1" s="79"/>
      <c r="AE1" s="79"/>
      <c r="AF1" s="79"/>
    </row>
    <row r="2" spans="1:34" ht="31.5">
      <c r="A2" s="37" t="s">
        <v>87</v>
      </c>
      <c r="B2" s="37" t="s">
        <v>88</v>
      </c>
      <c r="C2" s="37" t="s">
        <v>89</v>
      </c>
      <c r="D2" s="37" t="s">
        <v>90</v>
      </c>
      <c r="E2" s="37" t="s">
        <v>91</v>
      </c>
      <c r="F2" s="37" t="s">
        <v>92</v>
      </c>
      <c r="G2" s="37" t="s">
        <v>93</v>
      </c>
      <c r="H2" s="37" t="s">
        <v>94</v>
      </c>
      <c r="I2" s="37" t="s">
        <v>95</v>
      </c>
      <c r="J2" s="37" t="s">
        <v>96</v>
      </c>
      <c r="K2" s="37" t="s">
        <v>97</v>
      </c>
      <c r="L2" s="37" t="s">
        <v>98</v>
      </c>
      <c r="M2" s="37" t="s">
        <v>99</v>
      </c>
      <c r="N2" s="37" t="s">
        <v>100</v>
      </c>
      <c r="O2" s="37" t="s">
        <v>101</v>
      </c>
      <c r="P2" s="37" t="s">
        <v>102</v>
      </c>
      <c r="Q2" s="37" t="s">
        <v>103</v>
      </c>
      <c r="R2" s="37" t="s">
        <v>104</v>
      </c>
      <c r="S2" s="37" t="s">
        <v>105</v>
      </c>
      <c r="T2" s="37" t="s">
        <v>106</v>
      </c>
      <c r="U2" s="37" t="s">
        <v>107</v>
      </c>
      <c r="V2" s="37" t="s">
        <v>108</v>
      </c>
      <c r="W2" s="37" t="s">
        <v>109</v>
      </c>
      <c r="X2" s="37" t="s">
        <v>110</v>
      </c>
      <c r="Y2" s="37" t="s">
        <v>111</v>
      </c>
      <c r="Z2" s="37" t="s">
        <v>112</v>
      </c>
      <c r="AA2" s="37" t="s">
        <v>110</v>
      </c>
      <c r="AB2" s="37" t="s">
        <v>113</v>
      </c>
      <c r="AC2" s="37" t="s">
        <v>114</v>
      </c>
      <c r="AD2" s="37" t="s">
        <v>115</v>
      </c>
      <c r="AE2" s="37" t="s">
        <v>116</v>
      </c>
      <c r="AF2" s="37" t="s">
        <v>117</v>
      </c>
      <c r="AG2" s="37" t="s">
        <v>118</v>
      </c>
      <c r="AH2" s="37" t="s">
        <v>119</v>
      </c>
    </row>
    <row r="3" spans="1:34">
      <c r="A3" s="37">
        <v>1</v>
      </c>
      <c r="B3" s="37">
        <v>1</v>
      </c>
      <c r="C3" s="37" t="s">
        <v>120</v>
      </c>
      <c r="D3" s="37">
        <v>1.2</v>
      </c>
      <c r="E3" s="37">
        <v>0.7</v>
      </c>
      <c r="H3" s="37">
        <v>138</v>
      </c>
      <c r="I3" s="37">
        <v>13</v>
      </c>
    </row>
    <row r="4" spans="1:34">
      <c r="A4" s="37">
        <v>1</v>
      </c>
      <c r="B4" s="37">
        <v>2</v>
      </c>
      <c r="C4" s="37" t="s">
        <v>121</v>
      </c>
      <c r="D4" s="37">
        <v>2</v>
      </c>
      <c r="E4" s="37">
        <v>1</v>
      </c>
      <c r="F4" s="37">
        <v>1.1000000000000001</v>
      </c>
      <c r="G4" s="37" t="s">
        <v>122</v>
      </c>
      <c r="H4" s="37">
        <v>21</v>
      </c>
      <c r="I4" s="37">
        <v>14</v>
      </c>
    </row>
    <row r="5" spans="1:34">
      <c r="A5" s="37">
        <v>1</v>
      </c>
      <c r="B5" s="37">
        <v>3</v>
      </c>
      <c r="C5" s="37" t="s">
        <v>123</v>
      </c>
      <c r="D5" s="37">
        <v>1.1000000000000001</v>
      </c>
      <c r="E5" s="37">
        <v>0.6</v>
      </c>
      <c r="H5" s="37">
        <v>36</v>
      </c>
      <c r="I5" s="37">
        <v>17</v>
      </c>
    </row>
    <row r="6" spans="1:34">
      <c r="A6" s="37">
        <v>1</v>
      </c>
      <c r="B6" s="37">
        <v>4</v>
      </c>
      <c r="C6" s="37" t="s">
        <v>124</v>
      </c>
      <c r="D6" s="37">
        <v>2.2000000000000002</v>
      </c>
      <c r="F6" s="37">
        <v>0.8</v>
      </c>
      <c r="G6" s="37" t="s">
        <v>122</v>
      </c>
      <c r="H6" s="37">
        <v>45</v>
      </c>
      <c r="I6" s="37">
        <v>21</v>
      </c>
    </row>
    <row r="7" spans="1:34">
      <c r="A7" s="37">
        <v>1</v>
      </c>
      <c r="B7" s="37">
        <v>5</v>
      </c>
      <c r="C7" s="37" t="s">
        <v>125</v>
      </c>
      <c r="D7" s="37">
        <v>2</v>
      </c>
      <c r="E7" s="37">
        <v>0.9</v>
      </c>
      <c r="H7" s="37">
        <v>115</v>
      </c>
      <c r="I7" s="37">
        <v>18</v>
      </c>
      <c r="M7" s="37">
        <v>68</v>
      </c>
      <c r="N7" s="37">
        <v>5.8</v>
      </c>
      <c r="O7" s="38" t="s">
        <v>126</v>
      </c>
      <c r="P7" s="37">
        <v>4.8</v>
      </c>
      <c r="Q7" s="37">
        <v>5.2</v>
      </c>
      <c r="R7" s="37">
        <v>5.7</v>
      </c>
      <c r="V7" s="37" t="s">
        <v>127</v>
      </c>
      <c r="W7" s="37" t="s">
        <v>128</v>
      </c>
      <c r="X7" s="37" t="s">
        <v>128</v>
      </c>
      <c r="Y7" s="37" t="s">
        <v>129</v>
      </c>
      <c r="AC7" s="37">
        <v>30</v>
      </c>
      <c r="AD7" s="37">
        <v>40</v>
      </c>
      <c r="AE7" s="37">
        <v>60</v>
      </c>
      <c r="AG7" s="37">
        <v>22</v>
      </c>
      <c r="AH7" s="37" t="s">
        <v>130</v>
      </c>
    </row>
    <row r="8" spans="1:34">
      <c r="A8" s="37">
        <v>1</v>
      </c>
      <c r="B8" s="37">
        <v>6</v>
      </c>
      <c r="C8" s="37" t="s">
        <v>131</v>
      </c>
      <c r="D8" s="37">
        <v>1.8</v>
      </c>
      <c r="E8" s="37">
        <v>0.8</v>
      </c>
      <c r="H8" s="37">
        <v>1161</v>
      </c>
      <c r="I8" s="37">
        <v>37</v>
      </c>
      <c r="L8" s="37">
        <v>10</v>
      </c>
      <c r="AA8" s="37" t="s">
        <v>132</v>
      </c>
      <c r="AH8" s="37" t="s">
        <v>133</v>
      </c>
    </row>
    <row r="9" spans="1:34">
      <c r="A9" s="37">
        <v>1</v>
      </c>
      <c r="B9" s="37">
        <v>7</v>
      </c>
      <c r="C9" s="37" t="s">
        <v>134</v>
      </c>
      <c r="D9" s="37">
        <v>1.9</v>
      </c>
      <c r="E9" s="37">
        <v>0.7</v>
      </c>
      <c r="H9" s="37">
        <v>133</v>
      </c>
      <c r="I9" s="37">
        <v>65</v>
      </c>
      <c r="AH9" s="37" t="s">
        <v>135</v>
      </c>
    </row>
    <row r="10" spans="1:34">
      <c r="A10" s="37">
        <v>1</v>
      </c>
      <c r="B10" s="37">
        <v>8</v>
      </c>
      <c r="C10" s="37" t="s">
        <v>136</v>
      </c>
      <c r="D10" s="37">
        <v>2.2000000000000002</v>
      </c>
      <c r="E10" s="37">
        <v>0.9</v>
      </c>
      <c r="H10" s="37">
        <v>270</v>
      </c>
      <c r="I10" s="37">
        <v>31</v>
      </c>
      <c r="AH10" s="37" t="s">
        <v>137</v>
      </c>
    </row>
    <row r="11" spans="1:34">
      <c r="A11" s="37">
        <v>1</v>
      </c>
      <c r="B11" s="37">
        <v>9</v>
      </c>
      <c r="C11" s="37" t="s">
        <v>138</v>
      </c>
      <c r="D11" s="37">
        <v>2.8</v>
      </c>
      <c r="F11" s="37">
        <v>1.2</v>
      </c>
      <c r="G11" s="37" t="s">
        <v>122</v>
      </c>
      <c r="H11" s="37">
        <v>60</v>
      </c>
      <c r="I11" s="37">
        <v>40</v>
      </c>
      <c r="L11" s="37">
        <v>1</v>
      </c>
      <c r="V11" s="37" t="s">
        <v>129</v>
      </c>
      <c r="Y11" s="37" t="s">
        <v>139</v>
      </c>
      <c r="AA11" s="37" t="s">
        <v>132</v>
      </c>
      <c r="AB11" s="37">
        <v>5</v>
      </c>
      <c r="AC11" s="37">
        <v>15</v>
      </c>
      <c r="AD11" s="37">
        <v>30</v>
      </c>
      <c r="AE11" s="37">
        <v>50</v>
      </c>
      <c r="AG11" s="37">
        <v>31</v>
      </c>
      <c r="AH11" s="37" t="s">
        <v>140</v>
      </c>
    </row>
    <row r="12" spans="1:34">
      <c r="A12" s="37">
        <v>1</v>
      </c>
      <c r="B12" s="37">
        <v>10</v>
      </c>
      <c r="C12" s="37" t="s">
        <v>141</v>
      </c>
      <c r="D12" s="37">
        <v>1.9</v>
      </c>
      <c r="E12" s="37">
        <v>0.8</v>
      </c>
      <c r="H12" s="37">
        <v>105</v>
      </c>
      <c r="I12" s="37">
        <v>37</v>
      </c>
    </row>
    <row r="13" spans="1:34">
      <c r="A13" s="37">
        <v>1</v>
      </c>
      <c r="B13" s="37">
        <v>11</v>
      </c>
      <c r="C13" s="37" t="s">
        <v>142</v>
      </c>
      <c r="D13" s="37">
        <v>1.5</v>
      </c>
      <c r="E13" s="37">
        <v>0.5</v>
      </c>
      <c r="H13" s="37">
        <v>178</v>
      </c>
      <c r="I13" s="37">
        <v>70</v>
      </c>
      <c r="M13" s="37">
        <v>89</v>
      </c>
      <c r="N13" s="37">
        <v>5.0999999999999996</v>
      </c>
      <c r="O13" s="37" t="s">
        <v>126</v>
      </c>
      <c r="P13" s="37">
        <v>4.9000000000000004</v>
      </c>
      <c r="Q13" s="37">
        <v>4.4000000000000004</v>
      </c>
      <c r="R13" s="37">
        <v>4.2</v>
      </c>
      <c r="V13" s="37" t="s">
        <v>127</v>
      </c>
      <c r="W13" s="37" t="s">
        <v>143</v>
      </c>
      <c r="X13" s="37" t="s">
        <v>144</v>
      </c>
      <c r="Y13" s="37" t="s">
        <v>139</v>
      </c>
      <c r="AG13" s="37">
        <v>62</v>
      </c>
    </row>
    <row r="14" spans="1:34">
      <c r="A14" s="37">
        <v>1</v>
      </c>
      <c r="B14" s="37">
        <v>12</v>
      </c>
      <c r="C14" s="37" t="s">
        <v>145</v>
      </c>
      <c r="D14" s="37">
        <v>2</v>
      </c>
      <c r="F14" s="37">
        <v>1</v>
      </c>
      <c r="G14" s="37" t="s">
        <v>122</v>
      </c>
      <c r="H14" s="37">
        <v>110</v>
      </c>
      <c r="I14" s="37">
        <v>41</v>
      </c>
      <c r="AH14" s="37" t="s">
        <v>146</v>
      </c>
    </row>
    <row r="15" spans="1:34">
      <c r="A15" s="37">
        <v>1</v>
      </c>
      <c r="B15" s="37">
        <v>13</v>
      </c>
      <c r="C15" s="37" t="s">
        <v>147</v>
      </c>
      <c r="D15" s="37">
        <v>2</v>
      </c>
      <c r="E15" s="37">
        <v>0.9</v>
      </c>
      <c r="H15" s="37">
        <v>231</v>
      </c>
      <c r="I15" s="37">
        <v>50</v>
      </c>
      <c r="K15" s="37">
        <v>1</v>
      </c>
      <c r="L15" s="37">
        <v>1</v>
      </c>
    </row>
    <row r="16" spans="1:34">
      <c r="A16" s="37">
        <v>1</v>
      </c>
      <c r="B16" s="37">
        <v>14</v>
      </c>
      <c r="C16" s="37" t="s">
        <v>148</v>
      </c>
      <c r="D16" s="37">
        <v>1.9</v>
      </c>
      <c r="E16" s="37">
        <v>0.8</v>
      </c>
      <c r="H16" s="37">
        <v>663</v>
      </c>
      <c r="I16" s="37">
        <v>38</v>
      </c>
      <c r="L16" s="37">
        <v>1</v>
      </c>
      <c r="M16" s="37">
        <v>75</v>
      </c>
      <c r="N16" s="37">
        <v>6.1</v>
      </c>
      <c r="O16" s="37" t="s">
        <v>126</v>
      </c>
      <c r="P16" s="37">
        <v>6.1</v>
      </c>
      <c r="Q16" s="37">
        <v>5.9</v>
      </c>
      <c r="R16" s="37">
        <v>5.7</v>
      </c>
      <c r="V16" s="37" t="s">
        <v>127</v>
      </c>
      <c r="W16" s="37" t="s">
        <v>128</v>
      </c>
      <c r="X16" s="37" t="s">
        <v>128</v>
      </c>
      <c r="Y16" s="37" t="s">
        <v>139</v>
      </c>
      <c r="AB16" s="37">
        <v>5</v>
      </c>
      <c r="AC16" s="37">
        <v>10</v>
      </c>
      <c r="AD16" s="37">
        <v>60</v>
      </c>
      <c r="AE16" s="37">
        <v>25</v>
      </c>
      <c r="AG16" s="37">
        <v>37</v>
      </c>
    </row>
    <row r="17" spans="1:34">
      <c r="A17" s="37">
        <v>1</v>
      </c>
      <c r="B17" s="37">
        <v>15</v>
      </c>
      <c r="C17" s="37" t="s">
        <v>149</v>
      </c>
      <c r="D17" s="37">
        <v>2.2999999999999998</v>
      </c>
      <c r="F17" s="37">
        <v>1.2</v>
      </c>
      <c r="G17" s="37" t="s">
        <v>122</v>
      </c>
      <c r="H17" s="37">
        <v>48</v>
      </c>
      <c r="I17" s="37">
        <v>30</v>
      </c>
      <c r="K17" s="37">
        <v>1</v>
      </c>
      <c r="L17" s="37">
        <v>1</v>
      </c>
      <c r="AH17" s="37" t="s">
        <v>150</v>
      </c>
    </row>
    <row r="18" spans="1:34">
      <c r="A18" s="37">
        <v>1</v>
      </c>
      <c r="B18" s="37">
        <v>16</v>
      </c>
      <c r="C18" s="37" t="s">
        <v>151</v>
      </c>
      <c r="D18" s="37">
        <v>1.8</v>
      </c>
      <c r="E18" s="37">
        <v>1</v>
      </c>
      <c r="H18" s="37">
        <v>54</v>
      </c>
      <c r="I18" s="37">
        <v>32</v>
      </c>
      <c r="AH18" s="37" t="s">
        <v>150</v>
      </c>
    </row>
    <row r="19" spans="1:34">
      <c r="A19" s="37">
        <v>1</v>
      </c>
      <c r="B19" s="37">
        <v>17</v>
      </c>
      <c r="C19" s="37" t="s">
        <v>152</v>
      </c>
      <c r="D19" s="37">
        <v>3.1</v>
      </c>
      <c r="F19" s="37">
        <v>1.3</v>
      </c>
      <c r="G19" s="37" t="s">
        <v>122</v>
      </c>
      <c r="H19" s="37">
        <v>50</v>
      </c>
      <c r="I19" s="37">
        <v>26</v>
      </c>
      <c r="L19" s="37">
        <v>2</v>
      </c>
      <c r="AH19" s="37" t="s">
        <v>150</v>
      </c>
    </row>
    <row r="20" spans="1:34">
      <c r="A20" s="37">
        <v>1</v>
      </c>
      <c r="B20" s="37">
        <v>18</v>
      </c>
      <c r="C20" s="37" t="s">
        <v>153</v>
      </c>
      <c r="D20" s="37">
        <v>1.4</v>
      </c>
      <c r="E20" s="37">
        <v>0.6</v>
      </c>
      <c r="H20" s="37">
        <v>41</v>
      </c>
      <c r="I20" s="37">
        <v>30</v>
      </c>
      <c r="AH20" s="37" t="s">
        <v>154</v>
      </c>
    </row>
    <row r="21" spans="1:34">
      <c r="A21" s="37">
        <v>1</v>
      </c>
      <c r="B21" s="37">
        <v>19</v>
      </c>
      <c r="C21" s="37" t="s">
        <v>155</v>
      </c>
      <c r="D21" s="37">
        <v>1.8</v>
      </c>
      <c r="F21" s="37">
        <v>1</v>
      </c>
      <c r="H21" s="37">
        <v>47</v>
      </c>
      <c r="I21" s="37">
        <v>35</v>
      </c>
      <c r="L21" s="37">
        <v>2</v>
      </c>
      <c r="V21" s="37" t="s">
        <v>127</v>
      </c>
      <c r="W21" s="37" t="s">
        <v>128</v>
      </c>
      <c r="X21" s="37" t="s">
        <v>128</v>
      </c>
      <c r="Y21" s="37" t="s">
        <v>129</v>
      </c>
      <c r="AB21" s="37">
        <v>5</v>
      </c>
      <c r="AC21" s="37">
        <v>30</v>
      </c>
      <c r="AD21" s="37">
        <v>50</v>
      </c>
      <c r="AE21" s="37">
        <v>15</v>
      </c>
      <c r="AG21" s="37">
        <v>32</v>
      </c>
    </row>
    <row r="22" spans="1:34">
      <c r="A22" s="37">
        <v>1</v>
      </c>
      <c r="B22" s="37">
        <v>20</v>
      </c>
      <c r="C22" s="37" t="s">
        <v>156</v>
      </c>
      <c r="D22" s="37">
        <v>1.7</v>
      </c>
      <c r="E22" s="37">
        <v>0.5</v>
      </c>
      <c r="H22" s="37">
        <v>285</v>
      </c>
      <c r="I22" s="37">
        <v>46</v>
      </c>
      <c r="L22" s="37">
        <v>3</v>
      </c>
    </row>
    <row r="23" spans="1:34">
      <c r="A23" s="37">
        <v>1</v>
      </c>
      <c r="B23" s="37">
        <v>21</v>
      </c>
      <c r="C23" s="37" t="s">
        <v>157</v>
      </c>
      <c r="D23" s="37">
        <v>1.9</v>
      </c>
      <c r="F23" s="37">
        <v>0.6</v>
      </c>
      <c r="H23" s="37">
        <v>121</v>
      </c>
      <c r="I23" s="37">
        <v>28</v>
      </c>
      <c r="L23" s="37">
        <v>1</v>
      </c>
    </row>
    <row r="24" spans="1:34">
      <c r="A24" s="37">
        <v>1</v>
      </c>
      <c r="B24" s="37">
        <v>22</v>
      </c>
      <c r="C24" s="37" t="s">
        <v>158</v>
      </c>
      <c r="D24" s="37">
        <v>1.7</v>
      </c>
      <c r="E24" s="37">
        <v>0.7</v>
      </c>
      <c r="H24" s="37">
        <v>191</v>
      </c>
      <c r="I24" s="37">
        <v>50</v>
      </c>
      <c r="L24" s="37">
        <v>2</v>
      </c>
    </row>
    <row r="25" spans="1:34">
      <c r="A25" s="37">
        <v>1</v>
      </c>
      <c r="B25" s="37">
        <v>23</v>
      </c>
      <c r="C25" s="37" t="s">
        <v>159</v>
      </c>
      <c r="D25" s="37">
        <v>1.9</v>
      </c>
      <c r="F25" s="37">
        <v>0.7</v>
      </c>
      <c r="G25" s="37" t="s">
        <v>122</v>
      </c>
      <c r="H25" s="37">
        <v>84</v>
      </c>
      <c r="I25" s="37">
        <v>41</v>
      </c>
      <c r="V25" s="37" t="s">
        <v>127</v>
      </c>
      <c r="W25" s="37" t="s">
        <v>128</v>
      </c>
      <c r="X25" s="37" t="s">
        <v>160</v>
      </c>
      <c r="Y25" s="37" t="s">
        <v>127</v>
      </c>
      <c r="Z25" s="37" t="s">
        <v>128</v>
      </c>
      <c r="AA25" s="37" t="s">
        <v>128</v>
      </c>
      <c r="AG25" s="37">
        <v>37</v>
      </c>
    </row>
    <row r="26" spans="1:34">
      <c r="A26" s="37">
        <v>1</v>
      </c>
      <c r="B26" s="37">
        <v>24</v>
      </c>
      <c r="C26" s="37" t="s">
        <v>161</v>
      </c>
      <c r="D26" s="37">
        <v>2</v>
      </c>
      <c r="E26" s="37">
        <v>0.9</v>
      </c>
      <c r="H26" s="37">
        <v>305</v>
      </c>
      <c r="I26" s="37">
        <v>35</v>
      </c>
      <c r="L26" s="37">
        <v>1</v>
      </c>
      <c r="M26" s="37">
        <v>73</v>
      </c>
      <c r="N26" s="37">
        <v>5.7</v>
      </c>
      <c r="O26" s="37">
        <v>300</v>
      </c>
      <c r="P26" s="37">
        <v>4.8</v>
      </c>
      <c r="Q26" s="37">
        <v>5.7</v>
      </c>
      <c r="R26" s="37">
        <v>5.2</v>
      </c>
      <c r="V26" s="37" t="s">
        <v>127</v>
      </c>
      <c r="W26" s="37" t="s">
        <v>128</v>
      </c>
      <c r="X26" s="37" t="s">
        <v>128</v>
      </c>
      <c r="Y26" s="37" t="s">
        <v>139</v>
      </c>
      <c r="AB26" s="37">
        <v>5</v>
      </c>
      <c r="AC26" s="37">
        <v>15</v>
      </c>
      <c r="AD26" s="37">
        <v>50</v>
      </c>
      <c r="AE26" s="37">
        <v>30</v>
      </c>
      <c r="AG26" s="37">
        <v>41</v>
      </c>
    </row>
    <row r="27" spans="1:34">
      <c r="A27" s="37">
        <v>1</v>
      </c>
      <c r="B27" s="37">
        <v>25</v>
      </c>
      <c r="C27" s="37" t="s">
        <v>162</v>
      </c>
      <c r="D27" s="37">
        <v>1.9</v>
      </c>
      <c r="F27" s="37">
        <v>0.8</v>
      </c>
      <c r="G27" s="37" t="s">
        <v>163</v>
      </c>
      <c r="H27" s="37">
        <v>70</v>
      </c>
      <c r="I27" s="37">
        <v>37</v>
      </c>
    </row>
    <row r="28" spans="1:34">
      <c r="A28" s="37">
        <v>1</v>
      </c>
      <c r="B28" s="37">
        <v>26</v>
      </c>
      <c r="C28" s="37" t="s">
        <v>164</v>
      </c>
      <c r="D28" s="37">
        <v>1.6</v>
      </c>
      <c r="E28" s="37">
        <v>0.8</v>
      </c>
      <c r="H28" s="37">
        <v>416</v>
      </c>
      <c r="I28" s="37">
        <v>35</v>
      </c>
    </row>
    <row r="29" spans="1:34">
      <c r="A29" s="37">
        <v>1</v>
      </c>
      <c r="B29" s="37">
        <v>27</v>
      </c>
      <c r="C29" s="37" t="s">
        <v>165</v>
      </c>
      <c r="D29" s="37">
        <v>2.2999999999999998</v>
      </c>
      <c r="F29" s="37">
        <v>1</v>
      </c>
      <c r="G29" s="37" t="s">
        <v>163</v>
      </c>
      <c r="H29" s="37">
        <v>130</v>
      </c>
      <c r="I29" s="37">
        <v>25</v>
      </c>
    </row>
    <row r="30" spans="1:34">
      <c r="A30" s="37">
        <v>1</v>
      </c>
      <c r="B30" s="37">
        <v>28</v>
      </c>
      <c r="C30" s="37" t="s">
        <v>166</v>
      </c>
      <c r="D30" s="37">
        <v>1.9</v>
      </c>
      <c r="E30" s="37">
        <v>1.1000000000000001</v>
      </c>
      <c r="H30" s="37">
        <v>158</v>
      </c>
      <c r="I30" s="37">
        <v>30</v>
      </c>
      <c r="M30" s="37">
        <v>80</v>
      </c>
      <c r="N30" s="37">
        <v>5.7</v>
      </c>
      <c r="O30" s="37">
        <v>280</v>
      </c>
      <c r="P30" s="37">
        <v>5.5</v>
      </c>
      <c r="Q30" s="37">
        <v>5.7</v>
      </c>
      <c r="R30" s="37">
        <v>5.2</v>
      </c>
      <c r="V30" s="37" t="s">
        <v>127</v>
      </c>
      <c r="W30" s="37" t="s">
        <v>128</v>
      </c>
      <c r="X30" s="37" t="s">
        <v>144</v>
      </c>
      <c r="Y30" s="37" t="s">
        <v>127</v>
      </c>
      <c r="Z30" s="37" t="s">
        <v>167</v>
      </c>
      <c r="AA30" s="37" t="s">
        <v>168</v>
      </c>
      <c r="AB30" s="37">
        <v>5</v>
      </c>
      <c r="AC30" s="37">
        <v>10</v>
      </c>
      <c r="AD30" s="37">
        <v>50</v>
      </c>
      <c r="AE30" s="37">
        <v>20</v>
      </c>
      <c r="AF30" s="37">
        <v>15</v>
      </c>
      <c r="AG30" s="37">
        <v>43</v>
      </c>
    </row>
    <row r="31" spans="1:34">
      <c r="A31" s="37">
        <v>1</v>
      </c>
      <c r="B31" s="37">
        <v>29</v>
      </c>
      <c r="C31" s="37" t="s">
        <v>169</v>
      </c>
      <c r="D31" s="37">
        <v>2.2000000000000002</v>
      </c>
      <c r="F31" s="37">
        <v>0.8</v>
      </c>
      <c r="G31" s="37" t="s">
        <v>163</v>
      </c>
      <c r="H31" s="37">
        <v>70</v>
      </c>
      <c r="I31" s="37">
        <v>28</v>
      </c>
      <c r="L31" s="37">
        <v>1</v>
      </c>
    </row>
    <row r="32" spans="1:34">
      <c r="A32" s="37">
        <v>1</v>
      </c>
      <c r="B32" s="37">
        <v>30</v>
      </c>
      <c r="C32" s="37" t="s">
        <v>170</v>
      </c>
      <c r="D32" s="37">
        <v>1.6</v>
      </c>
      <c r="E32" s="37">
        <v>0.8</v>
      </c>
      <c r="H32" s="37">
        <v>487</v>
      </c>
      <c r="I32" s="37">
        <v>35</v>
      </c>
      <c r="K32" s="37">
        <v>1</v>
      </c>
      <c r="L32" s="37">
        <v>1</v>
      </c>
      <c r="AH32" s="37" t="s">
        <v>171</v>
      </c>
    </row>
    <row r="33" spans="1:34">
      <c r="A33" s="37">
        <v>1</v>
      </c>
      <c r="B33" s="37">
        <v>31</v>
      </c>
      <c r="C33" s="37" t="s">
        <v>172</v>
      </c>
      <c r="D33" s="37">
        <v>2.4</v>
      </c>
      <c r="F33" s="37">
        <v>1</v>
      </c>
      <c r="G33" s="37" t="s">
        <v>163</v>
      </c>
      <c r="H33" s="37">
        <v>62</v>
      </c>
      <c r="I33" s="37">
        <v>28</v>
      </c>
      <c r="V33" s="37" t="s">
        <v>129</v>
      </c>
      <c r="Y33" s="37" t="s">
        <v>139</v>
      </c>
      <c r="AB33" s="37">
        <v>5</v>
      </c>
      <c r="AC33" s="37">
        <v>30</v>
      </c>
      <c r="AD33" s="37">
        <v>35</v>
      </c>
      <c r="AE33" s="37">
        <v>30</v>
      </c>
      <c r="AG33" s="37">
        <v>32</v>
      </c>
    </row>
    <row r="34" spans="1:34">
      <c r="A34" s="37">
        <v>1</v>
      </c>
      <c r="B34" s="37">
        <v>32</v>
      </c>
      <c r="C34" s="37" t="s">
        <v>173</v>
      </c>
      <c r="D34" s="37">
        <v>1.4</v>
      </c>
      <c r="E34" s="37">
        <v>0.6</v>
      </c>
      <c r="H34" s="37">
        <v>99</v>
      </c>
      <c r="I34" s="37">
        <v>38</v>
      </c>
    </row>
    <row r="35" spans="1:34">
      <c r="A35" s="37">
        <v>1</v>
      </c>
      <c r="B35" s="37">
        <v>33</v>
      </c>
      <c r="C35" s="37" t="s">
        <v>174</v>
      </c>
      <c r="D35" s="37">
        <v>2</v>
      </c>
      <c r="F35" s="37">
        <v>1.2</v>
      </c>
      <c r="G35" s="37" t="s">
        <v>163</v>
      </c>
      <c r="H35" s="37">
        <v>69</v>
      </c>
      <c r="I35" s="37">
        <v>34</v>
      </c>
    </row>
    <row r="36" spans="1:34">
      <c r="A36" s="37">
        <v>1</v>
      </c>
      <c r="B36" s="37">
        <v>34</v>
      </c>
      <c r="C36" s="37" t="s">
        <v>175</v>
      </c>
      <c r="D36" s="37">
        <v>1.6</v>
      </c>
      <c r="E36" s="37">
        <v>0.6</v>
      </c>
      <c r="H36" s="37">
        <v>776</v>
      </c>
      <c r="I36" s="37">
        <v>42</v>
      </c>
      <c r="L36" s="37">
        <v>4</v>
      </c>
      <c r="M36" s="37">
        <v>56</v>
      </c>
      <c r="N36" s="37">
        <v>4.3</v>
      </c>
      <c r="O36" s="37" t="s">
        <v>176</v>
      </c>
      <c r="P36" s="37">
        <v>3.2</v>
      </c>
      <c r="Q36" s="37">
        <v>2.8</v>
      </c>
      <c r="R36" s="37">
        <v>4</v>
      </c>
      <c r="V36" s="37" t="s">
        <v>129</v>
      </c>
      <c r="Y36" s="37" t="s">
        <v>139</v>
      </c>
      <c r="AB36" s="37">
        <v>5</v>
      </c>
      <c r="AC36" s="37">
        <v>30</v>
      </c>
      <c r="AD36" s="37">
        <v>40</v>
      </c>
      <c r="AE36" s="37">
        <v>25</v>
      </c>
      <c r="AG36" s="37">
        <v>40</v>
      </c>
      <c r="AH36" s="37" t="s">
        <v>177</v>
      </c>
    </row>
    <row r="37" spans="1:34">
      <c r="A37" s="37">
        <v>2</v>
      </c>
      <c r="B37" s="37">
        <v>35</v>
      </c>
      <c r="C37" s="37" t="s">
        <v>178</v>
      </c>
      <c r="D37" s="37">
        <v>2.2999999999999998</v>
      </c>
      <c r="E37" s="37">
        <v>1.1000000000000001</v>
      </c>
      <c r="H37" s="37">
        <v>308</v>
      </c>
      <c r="I37" s="37">
        <v>33</v>
      </c>
      <c r="K37" s="37">
        <v>1</v>
      </c>
      <c r="L37" s="37">
        <v>1</v>
      </c>
      <c r="S37" s="37">
        <v>200</v>
      </c>
      <c r="U37" s="37">
        <v>200</v>
      </c>
    </row>
    <row r="38" spans="1:34">
      <c r="A38" s="37">
        <v>2</v>
      </c>
      <c r="B38" s="37">
        <v>36</v>
      </c>
      <c r="C38" s="37" t="s">
        <v>179</v>
      </c>
      <c r="D38" s="37">
        <v>1.4</v>
      </c>
      <c r="E38" s="37">
        <v>0.7</v>
      </c>
      <c r="H38" s="37">
        <v>515</v>
      </c>
      <c r="I38" s="37">
        <v>35</v>
      </c>
      <c r="K38" s="37">
        <v>1</v>
      </c>
      <c r="L38" s="37">
        <v>2</v>
      </c>
      <c r="M38" s="37">
        <v>72</v>
      </c>
      <c r="N38" s="37">
        <v>5.5</v>
      </c>
      <c r="O38" s="37">
        <v>300</v>
      </c>
      <c r="P38" s="37">
        <v>4.7</v>
      </c>
      <c r="Q38" s="37">
        <v>5.5</v>
      </c>
      <c r="R38" s="37">
        <v>4.2</v>
      </c>
      <c r="V38" s="37" t="s">
        <v>127</v>
      </c>
      <c r="W38" s="37" t="s">
        <v>128</v>
      </c>
      <c r="X38" s="37" t="s">
        <v>144</v>
      </c>
      <c r="Y38" s="37" t="s">
        <v>127</v>
      </c>
      <c r="Z38" s="37" t="s">
        <v>167</v>
      </c>
      <c r="AA38" s="37" t="s">
        <v>180</v>
      </c>
      <c r="AB38" s="37">
        <v>5</v>
      </c>
      <c r="AC38" s="37">
        <v>40</v>
      </c>
      <c r="AD38" s="37">
        <v>40</v>
      </c>
      <c r="AE38" s="37">
        <v>15</v>
      </c>
      <c r="AG38" s="37">
        <v>42</v>
      </c>
      <c r="AH38" s="37" t="s">
        <v>181</v>
      </c>
    </row>
    <row r="39" spans="1:34">
      <c r="A39" s="37">
        <v>2</v>
      </c>
      <c r="B39" s="37">
        <v>37</v>
      </c>
      <c r="C39" s="37" t="s">
        <v>182</v>
      </c>
      <c r="D39" s="37">
        <v>1.6</v>
      </c>
      <c r="E39" s="37">
        <v>0.7</v>
      </c>
      <c r="H39" s="37">
        <v>250</v>
      </c>
      <c r="I39" s="37">
        <v>30</v>
      </c>
      <c r="AH39" s="37" t="s">
        <v>183</v>
      </c>
    </row>
    <row r="40" spans="1:34">
      <c r="A40" s="37">
        <v>2</v>
      </c>
      <c r="B40" s="37">
        <v>38</v>
      </c>
      <c r="C40" s="37" t="s">
        <v>184</v>
      </c>
      <c r="D40" s="37">
        <v>1.4</v>
      </c>
      <c r="E40" s="37">
        <v>0.9</v>
      </c>
      <c r="H40" s="37">
        <v>129</v>
      </c>
      <c r="I40" s="37">
        <v>26</v>
      </c>
      <c r="AH40" s="37" t="s">
        <v>185</v>
      </c>
    </row>
    <row r="41" spans="1:34">
      <c r="A41" s="37">
        <v>2</v>
      </c>
      <c r="B41" s="37">
        <v>39</v>
      </c>
      <c r="C41" s="37" t="s">
        <v>186</v>
      </c>
      <c r="D41" s="37">
        <v>2.4</v>
      </c>
      <c r="E41" s="37">
        <v>0.8</v>
      </c>
      <c r="H41" s="37">
        <v>200</v>
      </c>
      <c r="I41" s="37">
        <v>45</v>
      </c>
      <c r="L41" s="37">
        <v>1</v>
      </c>
      <c r="AH41" s="37" t="s">
        <v>187</v>
      </c>
    </row>
    <row r="42" spans="1:34">
      <c r="A42" s="37">
        <v>2</v>
      </c>
      <c r="B42" s="37">
        <v>40</v>
      </c>
      <c r="C42" s="37" t="s">
        <v>188</v>
      </c>
      <c r="D42" s="37">
        <v>1.4</v>
      </c>
      <c r="E42" s="37">
        <v>0.5</v>
      </c>
      <c r="H42" s="37">
        <v>897</v>
      </c>
      <c r="I42" s="37">
        <v>35</v>
      </c>
      <c r="AH42" s="37" t="s">
        <v>189</v>
      </c>
    </row>
    <row r="43" spans="1:34">
      <c r="A43" s="37">
        <v>2</v>
      </c>
      <c r="B43" s="37">
        <v>41</v>
      </c>
      <c r="C43" s="37" t="s">
        <v>190</v>
      </c>
      <c r="D43" s="37">
        <v>2.2999999999999998</v>
      </c>
      <c r="F43" s="37">
        <v>1.1000000000000001</v>
      </c>
      <c r="G43" s="37" t="s">
        <v>122</v>
      </c>
      <c r="H43" s="37">
        <v>158</v>
      </c>
      <c r="I43" s="37">
        <v>25</v>
      </c>
      <c r="V43" s="37" t="s">
        <v>129</v>
      </c>
      <c r="W43" s="37" t="s">
        <v>191</v>
      </c>
      <c r="X43" s="37" t="s">
        <v>192</v>
      </c>
      <c r="Y43" s="37" t="s">
        <v>129</v>
      </c>
      <c r="Z43" s="79" t="s">
        <v>193</v>
      </c>
      <c r="AA43" s="79"/>
      <c r="AB43" s="37">
        <v>5</v>
      </c>
      <c r="AC43" s="37">
        <v>35</v>
      </c>
      <c r="AD43" s="37">
        <v>40</v>
      </c>
      <c r="AE43" s="37">
        <v>20</v>
      </c>
      <c r="AG43" s="37">
        <v>27</v>
      </c>
      <c r="AH43" s="37" t="s">
        <v>194</v>
      </c>
    </row>
    <row r="44" spans="1:34">
      <c r="A44" s="37">
        <v>2</v>
      </c>
      <c r="B44" s="37">
        <v>42</v>
      </c>
      <c r="C44" s="37" t="s">
        <v>195</v>
      </c>
      <c r="D44" s="37">
        <v>2.1</v>
      </c>
      <c r="E44" s="37">
        <v>0.5</v>
      </c>
      <c r="H44" s="37">
        <v>276</v>
      </c>
      <c r="I44" s="37">
        <v>44</v>
      </c>
      <c r="M44" s="37">
        <v>63</v>
      </c>
      <c r="N44" s="37">
        <v>3</v>
      </c>
      <c r="O44" s="37">
        <v>180</v>
      </c>
      <c r="P44" s="37">
        <v>2.8</v>
      </c>
      <c r="Q44" s="37">
        <v>2.4</v>
      </c>
      <c r="R44" s="37">
        <v>3</v>
      </c>
      <c r="V44" s="37" t="s">
        <v>129</v>
      </c>
      <c r="X44" s="37" t="s">
        <v>196</v>
      </c>
      <c r="Y44" s="37" t="s">
        <v>129</v>
      </c>
      <c r="AB44" s="37">
        <v>5</v>
      </c>
      <c r="AC44" s="37">
        <v>30</v>
      </c>
      <c r="AD44" s="37">
        <v>40</v>
      </c>
      <c r="AE44" s="37">
        <v>25</v>
      </c>
      <c r="AG44" s="37">
        <v>41</v>
      </c>
    </row>
    <row r="45" spans="1:34">
      <c r="A45" s="37">
        <v>2</v>
      </c>
      <c r="B45" s="37">
        <v>43</v>
      </c>
      <c r="C45" s="37" t="s">
        <v>197</v>
      </c>
      <c r="D45" s="37">
        <v>1.8</v>
      </c>
      <c r="F45" s="37">
        <v>1</v>
      </c>
      <c r="G45" s="37" t="s">
        <v>122</v>
      </c>
      <c r="H45" s="37">
        <v>70</v>
      </c>
      <c r="I45" s="37">
        <v>32</v>
      </c>
    </row>
    <row r="46" spans="1:34">
      <c r="A46" s="37">
        <v>2</v>
      </c>
      <c r="B46" s="37">
        <v>44</v>
      </c>
      <c r="C46" s="37" t="s">
        <v>198</v>
      </c>
      <c r="D46" s="37">
        <v>1.3</v>
      </c>
      <c r="E46" s="37">
        <v>0.5</v>
      </c>
      <c r="H46" s="37">
        <v>146</v>
      </c>
      <c r="I46" s="37">
        <v>44</v>
      </c>
      <c r="L46" s="37">
        <v>1</v>
      </c>
    </row>
    <row r="47" spans="1:34">
      <c r="A47" s="37">
        <v>2</v>
      </c>
      <c r="B47" s="37">
        <v>45</v>
      </c>
      <c r="C47" s="37" t="s">
        <v>199</v>
      </c>
      <c r="D47" s="37">
        <v>1.8</v>
      </c>
      <c r="F47" s="37">
        <v>0.6</v>
      </c>
      <c r="G47" s="37" t="s">
        <v>163</v>
      </c>
      <c r="H47" s="37">
        <v>50</v>
      </c>
      <c r="I47" s="37">
        <v>42</v>
      </c>
      <c r="V47" s="37" t="s">
        <v>129</v>
      </c>
      <c r="Y47" s="37" t="s">
        <v>139</v>
      </c>
      <c r="AB47" s="37">
        <v>10</v>
      </c>
      <c r="AC47" s="37">
        <v>60</v>
      </c>
      <c r="AD47" s="37">
        <v>25</v>
      </c>
      <c r="AE47" s="37">
        <v>5</v>
      </c>
      <c r="AG47" s="37">
        <v>40</v>
      </c>
    </row>
    <row r="48" spans="1:34">
      <c r="A48" s="37">
        <v>2</v>
      </c>
      <c r="B48" s="37">
        <v>46</v>
      </c>
      <c r="C48" s="37" t="s">
        <v>200</v>
      </c>
      <c r="D48" s="37">
        <v>1.3</v>
      </c>
      <c r="E48" s="37">
        <v>0.5</v>
      </c>
      <c r="H48" s="37">
        <v>341</v>
      </c>
      <c r="I48" s="37">
        <v>37</v>
      </c>
      <c r="AH48" s="37" t="s">
        <v>201</v>
      </c>
    </row>
    <row r="49" spans="1:34">
      <c r="A49" s="37">
        <v>2</v>
      </c>
      <c r="B49" s="37">
        <v>47</v>
      </c>
      <c r="C49" s="37" t="s">
        <v>202</v>
      </c>
      <c r="D49" s="37">
        <v>2.2000000000000002</v>
      </c>
      <c r="F49" s="37">
        <v>0.7</v>
      </c>
      <c r="H49" s="37">
        <v>99</v>
      </c>
      <c r="I49" s="37">
        <v>42</v>
      </c>
    </row>
    <row r="50" spans="1:34">
      <c r="A50" s="37">
        <v>2</v>
      </c>
      <c r="B50" s="37">
        <v>48</v>
      </c>
      <c r="C50" s="37" t="s">
        <v>203</v>
      </c>
      <c r="D50" s="37">
        <v>1.7</v>
      </c>
      <c r="E50" s="37">
        <v>0.6</v>
      </c>
      <c r="H50" s="37">
        <v>330</v>
      </c>
      <c r="I50" s="37">
        <v>42</v>
      </c>
      <c r="AH50" s="37" t="s">
        <v>204</v>
      </c>
    </row>
    <row r="51" spans="1:34">
      <c r="A51" s="37">
        <v>2</v>
      </c>
      <c r="B51" s="37">
        <v>49</v>
      </c>
      <c r="C51" s="37" t="s">
        <v>205</v>
      </c>
      <c r="D51" s="37">
        <v>2.4</v>
      </c>
      <c r="F51" s="37">
        <v>0.7</v>
      </c>
      <c r="H51" s="37">
        <v>294</v>
      </c>
      <c r="I51" s="37">
        <v>33</v>
      </c>
      <c r="AH51" s="37" t="s">
        <v>206</v>
      </c>
    </row>
    <row r="52" spans="1:34">
      <c r="A52" s="37">
        <v>2</v>
      </c>
      <c r="B52" s="37">
        <v>50</v>
      </c>
      <c r="C52" s="37" t="s">
        <v>207</v>
      </c>
      <c r="D52" s="37">
        <v>2.1</v>
      </c>
      <c r="E52" s="37">
        <v>0.9</v>
      </c>
      <c r="H52" s="37">
        <v>420</v>
      </c>
      <c r="I52" s="37">
        <v>38</v>
      </c>
      <c r="L52" s="37">
        <v>2</v>
      </c>
    </row>
    <row r="53" spans="1:34">
      <c r="A53" s="37">
        <v>2</v>
      </c>
      <c r="B53" s="37">
        <v>51</v>
      </c>
      <c r="C53" s="37" t="s">
        <v>208</v>
      </c>
      <c r="D53" s="37">
        <v>2.2000000000000002</v>
      </c>
      <c r="F53" s="37">
        <v>1.1000000000000001</v>
      </c>
      <c r="H53" s="37">
        <v>60</v>
      </c>
      <c r="I53" s="37">
        <v>29</v>
      </c>
    </row>
    <row r="54" spans="1:34">
      <c r="A54" s="37">
        <v>2</v>
      </c>
      <c r="B54" s="37">
        <v>52</v>
      </c>
      <c r="C54" s="37" t="s">
        <v>209</v>
      </c>
      <c r="D54" s="37">
        <v>1.6</v>
      </c>
      <c r="E54" s="37">
        <v>0.9</v>
      </c>
      <c r="H54" s="37">
        <v>49</v>
      </c>
      <c r="I54" s="37">
        <v>40</v>
      </c>
    </row>
    <row r="55" spans="1:34">
      <c r="A55" s="37">
        <v>2</v>
      </c>
      <c r="B55" s="37">
        <v>53</v>
      </c>
      <c r="C55" s="37" t="s">
        <v>210</v>
      </c>
      <c r="D55" s="37">
        <v>2.8</v>
      </c>
      <c r="F55" s="37">
        <v>1</v>
      </c>
      <c r="H55" s="37">
        <v>155</v>
      </c>
      <c r="I55" s="37">
        <v>40</v>
      </c>
    </row>
    <row r="56" spans="1:34">
      <c r="A56" s="37">
        <v>2</v>
      </c>
      <c r="B56" s="37">
        <v>54</v>
      </c>
      <c r="C56" s="37" t="s">
        <v>211</v>
      </c>
      <c r="D56" s="37">
        <v>1.4</v>
      </c>
      <c r="E56" s="37">
        <v>0.7</v>
      </c>
      <c r="H56" s="37">
        <v>30</v>
      </c>
      <c r="I56" s="37">
        <v>30</v>
      </c>
      <c r="M56" s="37">
        <v>62</v>
      </c>
      <c r="N56" s="37">
        <v>4.2</v>
      </c>
      <c r="O56" s="37">
        <v>200</v>
      </c>
      <c r="P56" s="37">
        <v>3.6</v>
      </c>
      <c r="Q56" s="37">
        <v>4</v>
      </c>
      <c r="R56" s="37">
        <v>2.8</v>
      </c>
      <c r="V56" s="37" t="s">
        <v>127</v>
      </c>
      <c r="W56" s="37" t="s">
        <v>128</v>
      </c>
      <c r="X56" s="37" t="s">
        <v>196</v>
      </c>
      <c r="Y56" s="37" t="s">
        <v>139</v>
      </c>
      <c r="AB56" s="37">
        <v>5</v>
      </c>
      <c r="AC56" s="37">
        <v>25</v>
      </c>
      <c r="AD56" s="37">
        <v>40</v>
      </c>
      <c r="AE56" s="37">
        <v>30</v>
      </c>
      <c r="AG56" s="37">
        <v>26</v>
      </c>
      <c r="AH56" s="37" t="s">
        <v>212</v>
      </c>
    </row>
    <row r="57" spans="1:34">
      <c r="A57" s="37">
        <v>2</v>
      </c>
      <c r="B57" s="37">
        <v>55</v>
      </c>
      <c r="C57" s="37" t="s">
        <v>213</v>
      </c>
      <c r="D57" s="37">
        <v>1.9</v>
      </c>
      <c r="F57" s="37">
        <v>0.9</v>
      </c>
      <c r="H57" s="37">
        <v>57</v>
      </c>
      <c r="I57" s="37">
        <v>28</v>
      </c>
    </row>
    <row r="58" spans="1:34">
      <c r="A58" s="37">
        <v>2</v>
      </c>
      <c r="B58" s="37">
        <v>56</v>
      </c>
      <c r="C58" s="37" t="s">
        <v>214</v>
      </c>
      <c r="D58" s="37">
        <v>1.8</v>
      </c>
      <c r="E58" s="37">
        <v>0.7</v>
      </c>
      <c r="H58" s="37">
        <v>441</v>
      </c>
      <c r="I58" s="37">
        <v>42</v>
      </c>
      <c r="L58" s="37">
        <v>2</v>
      </c>
    </row>
    <row r="59" spans="1:34">
      <c r="A59" s="37">
        <v>2</v>
      </c>
      <c r="B59" s="37">
        <v>57</v>
      </c>
      <c r="C59" s="37" t="s">
        <v>215</v>
      </c>
      <c r="D59" s="37">
        <v>2</v>
      </c>
      <c r="F59" s="37">
        <v>0.9</v>
      </c>
      <c r="G59" s="37" t="s">
        <v>122</v>
      </c>
      <c r="H59" s="37">
        <v>184</v>
      </c>
      <c r="I59" s="37">
        <v>26</v>
      </c>
      <c r="V59" s="37" t="s">
        <v>129</v>
      </c>
      <c r="X59" s="37" t="s">
        <v>196</v>
      </c>
      <c r="Y59" s="37" t="s">
        <v>216</v>
      </c>
      <c r="AB59" s="37">
        <v>5</v>
      </c>
      <c r="AC59" s="37">
        <v>30</v>
      </c>
      <c r="AD59" s="37">
        <v>45</v>
      </c>
      <c r="AE59" s="37">
        <v>20</v>
      </c>
      <c r="AG59" s="37">
        <v>28</v>
      </c>
    </row>
    <row r="60" spans="1:34">
      <c r="A60" s="37">
        <v>2</v>
      </c>
      <c r="B60" s="37">
        <v>58</v>
      </c>
      <c r="C60" s="37" t="s">
        <v>217</v>
      </c>
      <c r="D60" s="37">
        <v>1.6</v>
      </c>
      <c r="E60" s="37">
        <v>0.6</v>
      </c>
      <c r="H60" s="37">
        <v>506</v>
      </c>
      <c r="I60" s="37">
        <v>46</v>
      </c>
    </row>
    <row r="61" spans="1:34">
      <c r="A61" s="37">
        <v>2</v>
      </c>
      <c r="B61" s="37">
        <v>59</v>
      </c>
      <c r="C61" s="37" t="s">
        <v>218</v>
      </c>
      <c r="D61" s="37">
        <v>2</v>
      </c>
      <c r="F61" s="37">
        <v>0.9</v>
      </c>
      <c r="H61" s="37">
        <v>63</v>
      </c>
      <c r="I61" s="37">
        <v>26</v>
      </c>
    </row>
    <row r="62" spans="1:34">
      <c r="A62" s="37">
        <v>2</v>
      </c>
      <c r="B62" s="37">
        <v>60</v>
      </c>
      <c r="C62" s="37" t="s">
        <v>219</v>
      </c>
      <c r="D62" s="37">
        <v>1.2</v>
      </c>
      <c r="E62" s="37">
        <v>0.6</v>
      </c>
      <c r="H62" s="37">
        <v>44</v>
      </c>
      <c r="I62" s="37">
        <v>27</v>
      </c>
    </row>
    <row r="63" spans="1:34">
      <c r="A63" s="37">
        <v>2</v>
      </c>
      <c r="B63" s="37">
        <v>61</v>
      </c>
      <c r="C63" s="37" t="s">
        <v>220</v>
      </c>
      <c r="D63" s="37">
        <v>2</v>
      </c>
      <c r="F63" s="37">
        <v>0.9</v>
      </c>
      <c r="H63" s="37">
        <v>28</v>
      </c>
      <c r="I63" s="37">
        <v>25</v>
      </c>
    </row>
    <row r="64" spans="1:34">
      <c r="A64" s="37">
        <v>2</v>
      </c>
      <c r="B64" s="37">
        <v>62</v>
      </c>
      <c r="C64" s="37" t="s">
        <v>221</v>
      </c>
      <c r="D64" s="37">
        <v>1.6</v>
      </c>
      <c r="E64" s="37">
        <v>0.6</v>
      </c>
      <c r="H64" s="37">
        <v>258</v>
      </c>
      <c r="I64" s="37">
        <v>45</v>
      </c>
    </row>
    <row r="65" spans="1:34">
      <c r="A65" s="37">
        <v>2</v>
      </c>
      <c r="B65" s="37">
        <v>63</v>
      </c>
      <c r="C65" s="37" t="s">
        <v>222</v>
      </c>
      <c r="D65" s="37">
        <v>3.7</v>
      </c>
      <c r="F65" s="37">
        <v>1.1000000000000001</v>
      </c>
      <c r="H65" s="37">
        <v>28</v>
      </c>
      <c r="I65" s="37">
        <v>28</v>
      </c>
      <c r="AH65" s="37" t="s">
        <v>223</v>
      </c>
    </row>
    <row r="66" spans="1:34">
      <c r="A66" s="37">
        <v>2</v>
      </c>
      <c r="B66" s="37">
        <v>64</v>
      </c>
      <c r="C66" s="37" t="s">
        <v>224</v>
      </c>
      <c r="H66" s="37">
        <v>5</v>
      </c>
      <c r="I66" s="37">
        <v>86</v>
      </c>
    </row>
    <row r="67" spans="1:34">
      <c r="A67" s="37">
        <v>2</v>
      </c>
      <c r="B67" s="37">
        <v>65</v>
      </c>
      <c r="C67" s="37" t="s">
        <v>225</v>
      </c>
      <c r="D67" s="37">
        <v>1.6</v>
      </c>
      <c r="F67" s="37">
        <v>0</v>
      </c>
      <c r="H67" s="37">
        <v>89</v>
      </c>
      <c r="I67" s="37">
        <v>70</v>
      </c>
      <c r="L67" s="37">
        <v>1</v>
      </c>
      <c r="AH67" s="37" t="s">
        <v>223</v>
      </c>
    </row>
    <row r="68" spans="1:34">
      <c r="A68" s="37">
        <v>2</v>
      </c>
      <c r="B68" s="37">
        <v>66</v>
      </c>
      <c r="C68" s="37" t="s">
        <v>226</v>
      </c>
      <c r="D68" s="37">
        <v>1.9</v>
      </c>
      <c r="E68" s="37">
        <v>0.5</v>
      </c>
      <c r="H68" s="37">
        <v>368</v>
      </c>
      <c r="I68" s="37">
        <v>57</v>
      </c>
      <c r="J68" s="37">
        <v>1</v>
      </c>
      <c r="S68" s="37">
        <v>230</v>
      </c>
      <c r="U68" s="37">
        <v>230</v>
      </c>
    </row>
    <row r="69" spans="1:34">
      <c r="A69" s="37">
        <v>2</v>
      </c>
      <c r="B69" s="37">
        <v>67</v>
      </c>
      <c r="C69" s="37" t="s">
        <v>227</v>
      </c>
      <c r="D69" s="37">
        <v>1.7</v>
      </c>
      <c r="F69" s="37">
        <v>1</v>
      </c>
      <c r="G69" s="37" t="s">
        <v>163</v>
      </c>
      <c r="H69" s="37">
        <v>51</v>
      </c>
      <c r="I69" s="37">
        <v>46</v>
      </c>
      <c r="V69" s="37" t="s">
        <v>129</v>
      </c>
      <c r="X69" s="37" t="s">
        <v>144</v>
      </c>
      <c r="Y69" s="37" t="s">
        <v>127</v>
      </c>
      <c r="Z69" s="37" t="s">
        <v>128</v>
      </c>
      <c r="AA69" s="37" t="s">
        <v>128</v>
      </c>
      <c r="AB69" s="37">
        <v>5</v>
      </c>
      <c r="AC69" s="37">
        <v>60</v>
      </c>
      <c r="AD69" s="37">
        <v>30</v>
      </c>
      <c r="AE69" s="37">
        <v>5</v>
      </c>
      <c r="AG69" s="37">
        <v>45</v>
      </c>
    </row>
    <row r="70" spans="1:34">
      <c r="A70" s="37">
        <v>2</v>
      </c>
      <c r="B70" s="37">
        <v>68</v>
      </c>
      <c r="C70" s="37" t="s">
        <v>228</v>
      </c>
      <c r="D70" s="37">
        <v>1.7</v>
      </c>
      <c r="E70" s="37">
        <v>0.5</v>
      </c>
      <c r="H70" s="37">
        <v>599</v>
      </c>
      <c r="I70" s="37">
        <v>60</v>
      </c>
      <c r="L70" s="37">
        <v>2</v>
      </c>
      <c r="M70" s="37">
        <v>82</v>
      </c>
      <c r="N70" s="37">
        <v>3.6</v>
      </c>
      <c r="O70" s="37">
        <v>340</v>
      </c>
      <c r="P70" s="37">
        <v>2.5</v>
      </c>
      <c r="Q70" s="37">
        <v>3.3</v>
      </c>
      <c r="R70" s="37">
        <v>3.2</v>
      </c>
      <c r="V70" s="37" t="s">
        <v>127</v>
      </c>
      <c r="W70" s="37" t="s">
        <v>144</v>
      </c>
      <c r="X70" s="37" t="s">
        <v>128</v>
      </c>
      <c r="Y70" s="37" t="s">
        <v>129</v>
      </c>
      <c r="AC70" s="37">
        <v>5</v>
      </c>
      <c r="AD70" s="37">
        <v>40</v>
      </c>
      <c r="AE70" s="37">
        <v>50</v>
      </c>
      <c r="AF70" s="37">
        <v>5</v>
      </c>
      <c r="AG70" s="37">
        <v>60</v>
      </c>
    </row>
    <row r="71" spans="1:34">
      <c r="A71" s="37">
        <v>2</v>
      </c>
      <c r="B71" s="37">
        <v>69</v>
      </c>
      <c r="C71" s="37" t="s">
        <v>229</v>
      </c>
      <c r="D71" s="37">
        <v>2.4</v>
      </c>
      <c r="F71" s="37">
        <v>0.9</v>
      </c>
      <c r="H71" s="37">
        <v>153</v>
      </c>
      <c r="I71" s="37">
        <v>45</v>
      </c>
      <c r="J71" s="37">
        <v>1</v>
      </c>
      <c r="K71" s="37">
        <v>2</v>
      </c>
      <c r="L71" s="37">
        <v>1</v>
      </c>
    </row>
    <row r="72" spans="1:34">
      <c r="A72" s="37">
        <v>2</v>
      </c>
      <c r="B72" s="37">
        <v>70</v>
      </c>
      <c r="C72" s="37" t="s">
        <v>230</v>
      </c>
      <c r="D72" s="37">
        <v>2.2999999999999998</v>
      </c>
      <c r="E72" s="37">
        <v>0.7</v>
      </c>
      <c r="H72" s="37">
        <v>387</v>
      </c>
      <c r="I72" s="37">
        <v>50</v>
      </c>
      <c r="J72" s="37">
        <v>1</v>
      </c>
      <c r="K72" s="37">
        <v>2</v>
      </c>
      <c r="L72" s="37">
        <v>1</v>
      </c>
    </row>
    <row r="73" spans="1:34">
      <c r="A73" s="37">
        <v>2</v>
      </c>
      <c r="B73" s="37">
        <v>71</v>
      </c>
      <c r="C73" s="37" t="s">
        <v>231</v>
      </c>
      <c r="D73" s="37">
        <v>3</v>
      </c>
      <c r="F73" s="37">
        <v>0.7</v>
      </c>
      <c r="H73" s="37">
        <v>93</v>
      </c>
      <c r="I73" s="37">
        <v>33</v>
      </c>
    </row>
    <row r="74" spans="1:34">
      <c r="A74" s="37">
        <v>2</v>
      </c>
      <c r="B74" s="37">
        <v>72</v>
      </c>
      <c r="C74" s="37" t="s">
        <v>232</v>
      </c>
      <c r="D74" s="37">
        <v>1.4</v>
      </c>
      <c r="E74" s="37">
        <v>0.7</v>
      </c>
      <c r="H74" s="37">
        <v>140</v>
      </c>
      <c r="I74" s="37">
        <v>32</v>
      </c>
    </row>
    <row r="75" spans="1:34">
      <c r="A75" s="37">
        <v>2</v>
      </c>
      <c r="B75" s="37">
        <v>73</v>
      </c>
      <c r="C75" s="37" t="s">
        <v>233</v>
      </c>
      <c r="D75" s="37">
        <v>1.9</v>
      </c>
      <c r="F75" s="37">
        <v>1.4</v>
      </c>
      <c r="H75" s="37">
        <v>78</v>
      </c>
      <c r="I75" s="37">
        <v>36</v>
      </c>
      <c r="K75" s="37">
        <v>1</v>
      </c>
      <c r="L75" s="37">
        <v>4</v>
      </c>
      <c r="AH75" s="37" t="s">
        <v>234</v>
      </c>
    </row>
    <row r="76" spans="1:34">
      <c r="A76" s="37">
        <v>2</v>
      </c>
      <c r="B76" s="37">
        <v>74</v>
      </c>
      <c r="C76" s="37" t="s">
        <v>235</v>
      </c>
      <c r="D76" s="37">
        <v>1.4</v>
      </c>
      <c r="E76" s="37">
        <v>0.7</v>
      </c>
      <c r="H76" s="37">
        <v>92</v>
      </c>
      <c r="I76" s="37">
        <v>33</v>
      </c>
      <c r="J76" s="37">
        <v>1</v>
      </c>
      <c r="L76" s="37">
        <v>4</v>
      </c>
    </row>
    <row r="77" spans="1:34">
      <c r="A77" s="37">
        <v>2</v>
      </c>
      <c r="B77" s="37">
        <v>75</v>
      </c>
      <c r="C77" s="37" t="s">
        <v>236</v>
      </c>
      <c r="D77" s="37">
        <v>2.7</v>
      </c>
      <c r="F77" s="37">
        <v>1.3</v>
      </c>
      <c r="H77" s="37">
        <v>90</v>
      </c>
      <c r="I77" s="37">
        <v>24</v>
      </c>
      <c r="L77" s="37">
        <v>1</v>
      </c>
      <c r="AH77" s="37" t="s">
        <v>237</v>
      </c>
    </row>
    <row r="78" spans="1:34" ht="31.5">
      <c r="A78" s="37">
        <v>2</v>
      </c>
      <c r="B78" s="37">
        <v>76</v>
      </c>
      <c r="C78" s="37" t="s">
        <v>238</v>
      </c>
      <c r="D78" s="37">
        <v>2.1</v>
      </c>
      <c r="E78" s="37">
        <v>0.7</v>
      </c>
      <c r="H78" s="37">
        <v>327</v>
      </c>
      <c r="I78" s="37">
        <v>35</v>
      </c>
      <c r="J78" s="37">
        <v>3</v>
      </c>
      <c r="L78" s="37">
        <v>6</v>
      </c>
      <c r="AH78" s="37" t="s">
        <v>239</v>
      </c>
    </row>
    <row r="79" spans="1:34">
      <c r="A79" s="37">
        <v>2</v>
      </c>
      <c r="B79" s="37">
        <v>77</v>
      </c>
      <c r="C79" s="37" t="s">
        <v>240</v>
      </c>
      <c r="D79" s="37">
        <v>2.2000000000000002</v>
      </c>
      <c r="F79" s="37">
        <v>0.8</v>
      </c>
      <c r="G79" s="37" t="s">
        <v>163</v>
      </c>
      <c r="H79" s="37">
        <v>85</v>
      </c>
      <c r="I79" s="37">
        <v>28</v>
      </c>
      <c r="K79" s="37">
        <v>2</v>
      </c>
      <c r="L79" s="37">
        <v>2</v>
      </c>
      <c r="V79" s="37" t="s">
        <v>241</v>
      </c>
      <c r="W79" s="37" t="s">
        <v>242</v>
      </c>
      <c r="X79" s="37" t="s">
        <v>196</v>
      </c>
      <c r="Y79" s="37" t="s">
        <v>216</v>
      </c>
      <c r="AB79" s="37">
        <v>10</v>
      </c>
      <c r="AC79" s="37">
        <v>50</v>
      </c>
      <c r="AD79" s="37">
        <v>35</v>
      </c>
      <c r="AE79" s="37">
        <v>5</v>
      </c>
      <c r="AG79" s="37">
        <v>37</v>
      </c>
    </row>
    <row r="80" spans="1:34">
      <c r="A80" s="37">
        <v>2</v>
      </c>
      <c r="B80" s="37">
        <v>78</v>
      </c>
      <c r="C80" s="37" t="s">
        <v>243</v>
      </c>
      <c r="D80" s="37">
        <v>1.3</v>
      </c>
      <c r="H80" s="37">
        <v>73</v>
      </c>
      <c r="I80" s="37">
        <v>43</v>
      </c>
    </row>
    <row r="81" spans="1:34">
      <c r="A81" s="37">
        <v>2</v>
      </c>
      <c r="B81" s="37">
        <v>79</v>
      </c>
      <c r="C81" s="37" t="s">
        <v>244</v>
      </c>
      <c r="D81" s="37">
        <v>1.9</v>
      </c>
      <c r="F81" s="37">
        <v>0.9</v>
      </c>
      <c r="H81" s="37">
        <v>67</v>
      </c>
      <c r="I81" s="37">
        <v>48</v>
      </c>
      <c r="K81" s="37">
        <v>1</v>
      </c>
      <c r="L81" s="37">
        <v>1</v>
      </c>
    </row>
    <row r="82" spans="1:34">
      <c r="A82" s="37">
        <v>2</v>
      </c>
      <c r="B82" s="37">
        <v>80</v>
      </c>
      <c r="C82" s="37" t="s">
        <v>245</v>
      </c>
      <c r="D82" s="37">
        <v>2</v>
      </c>
      <c r="E82" s="37">
        <v>0.5</v>
      </c>
      <c r="H82" s="37">
        <v>377</v>
      </c>
      <c r="I82" s="37">
        <v>34</v>
      </c>
      <c r="M82" s="37">
        <v>59</v>
      </c>
      <c r="N82" s="37">
        <v>6</v>
      </c>
      <c r="O82" s="37">
        <v>260</v>
      </c>
      <c r="P82" s="37">
        <v>4.2</v>
      </c>
      <c r="Q82" s="37">
        <v>5.5</v>
      </c>
      <c r="R82" s="37">
        <v>5.5</v>
      </c>
      <c r="V82" s="37" t="s">
        <v>129</v>
      </c>
      <c r="Y82" s="37" t="s">
        <v>127</v>
      </c>
      <c r="Z82" s="37" t="s">
        <v>128</v>
      </c>
      <c r="AA82" s="37" t="s">
        <v>128</v>
      </c>
      <c r="AB82" s="37">
        <v>5</v>
      </c>
      <c r="AC82" s="37">
        <v>30</v>
      </c>
      <c r="AD82" s="37">
        <v>50</v>
      </c>
      <c r="AE82" s="37">
        <v>15</v>
      </c>
      <c r="AG82" s="37">
        <v>42</v>
      </c>
    </row>
    <row r="83" spans="1:34">
      <c r="A83" s="37">
        <v>2</v>
      </c>
      <c r="B83" s="37">
        <v>81</v>
      </c>
      <c r="C83" s="37" t="s">
        <v>246</v>
      </c>
      <c r="D83" s="37">
        <v>2.8</v>
      </c>
      <c r="F83" s="37">
        <v>1</v>
      </c>
      <c r="H83" s="37">
        <v>81</v>
      </c>
      <c r="I83" s="37">
        <v>30</v>
      </c>
      <c r="K83" s="37">
        <v>1</v>
      </c>
      <c r="AH83" s="37" t="s">
        <v>247</v>
      </c>
    </row>
    <row r="84" spans="1:34">
      <c r="A84" s="37">
        <v>2</v>
      </c>
      <c r="B84" s="37">
        <v>82</v>
      </c>
      <c r="C84" s="37" t="s">
        <v>248</v>
      </c>
      <c r="D84" s="37">
        <v>1.6</v>
      </c>
      <c r="E84" s="37">
        <v>0.7</v>
      </c>
      <c r="H84" s="37">
        <v>740</v>
      </c>
      <c r="I84" s="37">
        <v>40</v>
      </c>
      <c r="L84" s="37">
        <v>1</v>
      </c>
    </row>
    <row r="85" spans="1:34">
      <c r="A85" s="37">
        <v>2</v>
      </c>
      <c r="B85" s="37">
        <v>83</v>
      </c>
      <c r="C85" s="37" t="s">
        <v>249</v>
      </c>
      <c r="D85" s="37">
        <v>2</v>
      </c>
      <c r="F85" s="37">
        <v>1</v>
      </c>
      <c r="H85" s="37">
        <v>146</v>
      </c>
      <c r="I85" s="37">
        <v>42</v>
      </c>
    </row>
    <row r="86" spans="1:34">
      <c r="A86" s="37">
        <v>2</v>
      </c>
      <c r="B86" s="37">
        <v>84</v>
      </c>
      <c r="C86" s="37" t="s">
        <v>250</v>
      </c>
      <c r="D86" s="37">
        <v>1.8</v>
      </c>
      <c r="E86" s="37">
        <v>0.5</v>
      </c>
      <c r="H86" s="37">
        <v>76</v>
      </c>
      <c r="I86" s="37">
        <v>38</v>
      </c>
    </row>
    <row r="87" spans="1:34">
      <c r="A87" s="37">
        <v>2</v>
      </c>
      <c r="B87" s="37">
        <v>85</v>
      </c>
      <c r="C87" s="37" t="s">
        <v>251</v>
      </c>
      <c r="D87" s="37">
        <v>3.4</v>
      </c>
      <c r="F87" s="37">
        <v>1.2</v>
      </c>
      <c r="H87" s="37">
        <v>83</v>
      </c>
      <c r="I87" s="37">
        <v>32</v>
      </c>
      <c r="AH87" s="37" t="s">
        <v>252</v>
      </c>
    </row>
    <row r="88" spans="1:34">
      <c r="A88" s="37">
        <v>2</v>
      </c>
      <c r="B88" s="37">
        <v>86</v>
      </c>
      <c r="C88" s="37" t="s">
        <v>253</v>
      </c>
      <c r="D88" s="37">
        <v>1.5</v>
      </c>
      <c r="E88" s="37">
        <v>0.8</v>
      </c>
      <c r="H88" s="37">
        <v>276</v>
      </c>
      <c r="I88" s="37">
        <v>45</v>
      </c>
      <c r="K88" s="37">
        <v>1</v>
      </c>
    </row>
    <row r="89" spans="1:34">
      <c r="A89" s="37">
        <v>2</v>
      </c>
      <c r="B89" s="37">
        <v>87</v>
      </c>
      <c r="C89" s="37" t="s">
        <v>254</v>
      </c>
      <c r="D89" s="37">
        <v>2.2000000000000002</v>
      </c>
      <c r="F89" s="37">
        <v>1.2</v>
      </c>
      <c r="G89" s="37" t="s">
        <v>163</v>
      </c>
      <c r="H89" s="37">
        <v>105</v>
      </c>
      <c r="I89" s="37">
        <v>32</v>
      </c>
      <c r="V89" s="37" t="s">
        <v>129</v>
      </c>
      <c r="X89" s="37" t="s">
        <v>196</v>
      </c>
      <c r="Y89" s="37" t="s">
        <v>127</v>
      </c>
      <c r="Z89" s="37" t="s">
        <v>128</v>
      </c>
      <c r="AA89" s="37" t="s">
        <v>144</v>
      </c>
      <c r="AB89" s="37">
        <v>5</v>
      </c>
      <c r="AC89" s="37">
        <v>50</v>
      </c>
      <c r="AD89" s="37">
        <v>40</v>
      </c>
      <c r="AE89" s="37">
        <v>5</v>
      </c>
      <c r="AG89" s="37">
        <v>36</v>
      </c>
    </row>
    <row r="90" spans="1:34">
      <c r="A90" s="37">
        <v>2</v>
      </c>
      <c r="B90" s="37">
        <v>88</v>
      </c>
      <c r="C90" s="37" t="s">
        <v>255</v>
      </c>
      <c r="D90" s="37">
        <v>1.7</v>
      </c>
      <c r="E90" s="37">
        <v>0.7</v>
      </c>
      <c r="H90" s="37">
        <v>1995</v>
      </c>
      <c r="I90" s="37">
        <v>50</v>
      </c>
      <c r="J90" s="37">
        <v>3</v>
      </c>
      <c r="K90" s="37">
        <v>3</v>
      </c>
      <c r="L90" s="37">
        <v>12</v>
      </c>
      <c r="M90" s="37">
        <v>78</v>
      </c>
      <c r="N90" s="37">
        <v>6.1</v>
      </c>
      <c r="O90" s="37">
        <v>220</v>
      </c>
      <c r="P90" s="37">
        <v>6.1</v>
      </c>
      <c r="Q90" s="37">
        <v>5.3</v>
      </c>
      <c r="R90" s="37">
        <v>5.7</v>
      </c>
      <c r="V90" s="37" t="s">
        <v>127</v>
      </c>
      <c r="W90" s="37" t="s">
        <v>128</v>
      </c>
      <c r="X90" s="37" t="s">
        <v>128</v>
      </c>
      <c r="Y90" s="37" t="s">
        <v>216</v>
      </c>
      <c r="AB90" s="37">
        <v>5</v>
      </c>
      <c r="AC90" s="37">
        <v>40</v>
      </c>
      <c r="AD90" s="37">
        <v>45</v>
      </c>
      <c r="AE90" s="37">
        <v>10</v>
      </c>
      <c r="AG90" s="37">
        <v>61</v>
      </c>
      <c r="AH90" s="37" t="s">
        <v>256</v>
      </c>
    </row>
    <row r="91" spans="1:34">
      <c r="A91" s="37">
        <v>2</v>
      </c>
      <c r="B91" s="37">
        <v>89</v>
      </c>
      <c r="C91" s="37" t="s">
        <v>257</v>
      </c>
      <c r="D91" s="37">
        <v>2.2999999999999998</v>
      </c>
      <c r="E91" s="37">
        <v>0.7</v>
      </c>
      <c r="H91" s="37">
        <v>784</v>
      </c>
      <c r="I91" s="37">
        <v>50</v>
      </c>
      <c r="L91" s="37">
        <v>1</v>
      </c>
      <c r="AH91" s="37" t="s">
        <v>258</v>
      </c>
    </row>
    <row r="92" spans="1:34">
      <c r="A92" s="37">
        <v>2</v>
      </c>
      <c r="B92" s="37">
        <v>90</v>
      </c>
      <c r="C92" s="37" t="s">
        <v>259</v>
      </c>
      <c r="D92" s="37">
        <v>2.7</v>
      </c>
      <c r="F92" s="37">
        <v>0.9</v>
      </c>
      <c r="H92" s="37">
        <v>92</v>
      </c>
      <c r="I92" s="37">
        <v>32</v>
      </c>
      <c r="AH92" s="37" t="s">
        <v>260</v>
      </c>
    </row>
    <row r="93" spans="1:34">
      <c r="A93" s="37">
        <v>2</v>
      </c>
      <c r="B93" s="37">
        <v>91</v>
      </c>
      <c r="C93" s="37" t="s">
        <v>261</v>
      </c>
      <c r="D93" s="37">
        <v>2.6</v>
      </c>
      <c r="E93" s="37">
        <v>1.2</v>
      </c>
      <c r="H93" s="37">
        <v>242</v>
      </c>
      <c r="I93" s="37">
        <v>27</v>
      </c>
      <c r="K93" s="37">
        <v>1</v>
      </c>
      <c r="L93" s="37">
        <v>4</v>
      </c>
      <c r="AH93" s="37" t="s">
        <v>262</v>
      </c>
    </row>
    <row r="94" spans="1:34">
      <c r="A94" s="37">
        <v>2</v>
      </c>
      <c r="B94" s="37">
        <v>92</v>
      </c>
      <c r="C94" s="37" t="s">
        <v>263</v>
      </c>
      <c r="D94" s="37">
        <v>2.1</v>
      </c>
      <c r="F94" s="37">
        <v>1.7</v>
      </c>
      <c r="H94" s="37">
        <v>59</v>
      </c>
      <c r="I94" s="37">
        <v>30</v>
      </c>
    </row>
    <row r="95" spans="1:34">
      <c r="A95" s="37">
        <v>2</v>
      </c>
      <c r="B95" s="37">
        <v>93</v>
      </c>
      <c r="C95" s="37" t="s">
        <v>264</v>
      </c>
      <c r="D95" s="37">
        <v>1.3</v>
      </c>
      <c r="E95" s="37">
        <v>0.7</v>
      </c>
      <c r="H95" s="37">
        <v>58</v>
      </c>
      <c r="I95" s="37">
        <v>40</v>
      </c>
    </row>
    <row r="96" spans="1:34">
      <c r="A96" s="37">
        <v>2</v>
      </c>
      <c r="B96" s="37">
        <v>94</v>
      </c>
      <c r="C96" s="37" t="s">
        <v>265</v>
      </c>
      <c r="D96" s="37">
        <v>1.8</v>
      </c>
      <c r="F96" s="37">
        <v>1.3</v>
      </c>
      <c r="H96" s="37">
        <v>45</v>
      </c>
      <c r="I96" s="37">
        <v>24</v>
      </c>
    </row>
    <row r="97" spans="1:34">
      <c r="A97" s="37">
        <v>2</v>
      </c>
      <c r="B97" s="37">
        <v>95</v>
      </c>
      <c r="C97" s="37" t="s">
        <v>266</v>
      </c>
      <c r="D97" s="37">
        <v>1.4</v>
      </c>
      <c r="E97" s="37">
        <v>0.4</v>
      </c>
      <c r="H97" s="37">
        <v>185</v>
      </c>
      <c r="I97" s="37">
        <v>46</v>
      </c>
      <c r="L97" s="37">
        <v>3</v>
      </c>
    </row>
    <row r="98" spans="1:34" ht="31.5">
      <c r="A98" s="37">
        <v>2</v>
      </c>
      <c r="B98" s="37">
        <v>96</v>
      </c>
      <c r="C98" s="37" t="s">
        <v>267</v>
      </c>
      <c r="D98" s="37">
        <v>3.3</v>
      </c>
      <c r="F98" s="37">
        <v>0.9</v>
      </c>
      <c r="H98" s="37">
        <v>77</v>
      </c>
      <c r="I98" s="37">
        <v>40</v>
      </c>
      <c r="J98" s="37">
        <v>1</v>
      </c>
      <c r="K98" s="37">
        <v>2</v>
      </c>
      <c r="L98" s="37">
        <v>4</v>
      </c>
      <c r="AH98" s="37" t="s">
        <v>268</v>
      </c>
    </row>
    <row r="99" spans="1:34">
      <c r="A99" s="37">
        <v>2</v>
      </c>
      <c r="B99" s="37">
        <v>97</v>
      </c>
      <c r="C99" s="37" t="s">
        <v>269</v>
      </c>
      <c r="D99" s="37">
        <v>1.4</v>
      </c>
      <c r="E99" s="37">
        <v>0.5</v>
      </c>
      <c r="H99" s="37">
        <v>250</v>
      </c>
      <c r="I99" s="37">
        <v>40</v>
      </c>
      <c r="L99" s="37">
        <v>2</v>
      </c>
    </row>
    <row r="100" spans="1:34">
      <c r="A100" s="37">
        <v>2</v>
      </c>
      <c r="B100" s="37">
        <v>98</v>
      </c>
      <c r="C100" s="37" t="s">
        <v>270</v>
      </c>
      <c r="D100" s="37">
        <v>2.2000000000000002</v>
      </c>
      <c r="F100" s="37">
        <v>0.8</v>
      </c>
      <c r="G100" s="37" t="s">
        <v>163</v>
      </c>
      <c r="H100" s="37">
        <v>103</v>
      </c>
      <c r="I100" s="37">
        <v>43</v>
      </c>
      <c r="L100" s="37">
        <v>3</v>
      </c>
      <c r="V100" s="37" t="s">
        <v>129</v>
      </c>
      <c r="X100" s="37" t="s">
        <v>196</v>
      </c>
      <c r="Y100" s="37" t="s">
        <v>129</v>
      </c>
      <c r="AB100" s="37">
        <v>10</v>
      </c>
      <c r="AC100" s="37">
        <v>55</v>
      </c>
      <c r="AD100" s="37">
        <v>30</v>
      </c>
      <c r="AE100" s="37">
        <v>5</v>
      </c>
      <c r="AG100" s="37">
        <v>47</v>
      </c>
    </row>
    <row r="101" spans="1:34">
      <c r="A101" s="37">
        <v>2</v>
      </c>
      <c r="B101" s="37">
        <v>99</v>
      </c>
      <c r="C101" s="37" t="s">
        <v>271</v>
      </c>
      <c r="D101" s="37">
        <v>2.7</v>
      </c>
      <c r="E101" s="37">
        <v>0.7</v>
      </c>
      <c r="H101" s="37">
        <v>405</v>
      </c>
      <c r="I101" s="37">
        <v>42</v>
      </c>
      <c r="J101" s="37">
        <v>1</v>
      </c>
      <c r="K101" s="37">
        <v>1</v>
      </c>
      <c r="L101" s="37">
        <v>7</v>
      </c>
      <c r="S101" s="37">
        <v>144</v>
      </c>
      <c r="U101" s="37">
        <v>144</v>
      </c>
      <c r="AH101" s="37" t="s">
        <v>272</v>
      </c>
    </row>
    <row r="102" spans="1:34">
      <c r="A102" s="37">
        <v>2</v>
      </c>
      <c r="B102" s="37">
        <v>100</v>
      </c>
      <c r="C102" s="37" t="s">
        <v>273</v>
      </c>
      <c r="D102" s="37">
        <v>2</v>
      </c>
      <c r="F102" s="37">
        <v>1.3</v>
      </c>
      <c r="H102" s="37">
        <v>56</v>
      </c>
      <c r="I102" s="37">
        <v>40</v>
      </c>
    </row>
    <row r="103" spans="1:34">
      <c r="A103" s="37">
        <v>2</v>
      </c>
      <c r="B103" s="37">
        <v>101</v>
      </c>
      <c r="C103" s="37" t="s">
        <v>274</v>
      </c>
      <c r="D103" s="37">
        <v>1.3</v>
      </c>
      <c r="E103" s="37">
        <v>0.6</v>
      </c>
      <c r="H103" s="37">
        <v>81</v>
      </c>
      <c r="I103" s="37">
        <v>40</v>
      </c>
      <c r="M103" s="37">
        <v>82</v>
      </c>
      <c r="N103" s="37">
        <v>5.6</v>
      </c>
      <c r="P103" s="37">
        <v>4</v>
      </c>
      <c r="Q103" s="37">
        <v>5</v>
      </c>
      <c r="R103" s="37">
        <v>5.5</v>
      </c>
      <c r="V103" s="37" t="s">
        <v>129</v>
      </c>
      <c r="Y103" s="37" t="s">
        <v>139</v>
      </c>
      <c r="AB103" s="37">
        <v>5</v>
      </c>
      <c r="AC103" s="37">
        <v>30</v>
      </c>
      <c r="AD103" s="37">
        <v>50</v>
      </c>
      <c r="AE103" s="37">
        <v>15</v>
      </c>
      <c r="AG103" s="37">
        <v>45</v>
      </c>
    </row>
    <row r="104" spans="1:34">
      <c r="A104" s="37">
        <v>2</v>
      </c>
      <c r="B104" s="37">
        <v>102</v>
      </c>
      <c r="C104" s="37" t="s">
        <v>275</v>
      </c>
      <c r="D104" s="37">
        <v>1.7</v>
      </c>
      <c r="F104" s="37">
        <v>1.2</v>
      </c>
      <c r="H104" s="37">
        <v>100</v>
      </c>
      <c r="I104" s="37">
        <v>55</v>
      </c>
      <c r="AH104" s="37" t="s">
        <v>276</v>
      </c>
    </row>
    <row r="105" spans="1:34">
      <c r="A105" s="37">
        <v>2</v>
      </c>
      <c r="B105" s="37">
        <v>103</v>
      </c>
      <c r="C105" s="37" t="s">
        <v>277</v>
      </c>
      <c r="D105" s="37">
        <v>1.6</v>
      </c>
      <c r="E105" s="37">
        <v>0.4</v>
      </c>
      <c r="H105" s="37">
        <v>370</v>
      </c>
      <c r="I105" s="37">
        <v>55</v>
      </c>
      <c r="J105" s="37">
        <v>2</v>
      </c>
      <c r="L105" s="37">
        <v>1</v>
      </c>
    </row>
    <row r="106" spans="1:34">
      <c r="A106" s="37">
        <v>2</v>
      </c>
      <c r="B106" s="37">
        <v>104</v>
      </c>
      <c r="C106" s="37" t="s">
        <v>278</v>
      </c>
      <c r="D106" s="37">
        <v>2.1</v>
      </c>
      <c r="F106" s="37">
        <v>0.9</v>
      </c>
      <c r="H106" s="37">
        <v>109</v>
      </c>
      <c r="I106" s="37">
        <v>47</v>
      </c>
    </row>
    <row r="107" spans="1:34">
      <c r="A107" s="37">
        <v>2</v>
      </c>
      <c r="B107" s="37">
        <v>105</v>
      </c>
      <c r="C107" s="37" t="s">
        <v>279</v>
      </c>
      <c r="D107" s="37">
        <v>2</v>
      </c>
      <c r="E107" s="37">
        <v>0.7</v>
      </c>
      <c r="H107" s="37">
        <v>569</v>
      </c>
      <c r="I107" s="37">
        <v>44</v>
      </c>
      <c r="J107" s="37">
        <v>4</v>
      </c>
      <c r="K107" s="37">
        <v>1</v>
      </c>
      <c r="L107" s="37">
        <v>1</v>
      </c>
      <c r="M107" s="37">
        <v>67</v>
      </c>
      <c r="N107" s="37">
        <v>7</v>
      </c>
      <c r="O107" s="37" t="s">
        <v>126</v>
      </c>
      <c r="P107" s="37">
        <v>5.9</v>
      </c>
      <c r="Q107" s="37">
        <v>6.8</v>
      </c>
      <c r="R107" s="37">
        <v>6.5</v>
      </c>
      <c r="V107" s="37" t="s">
        <v>129</v>
      </c>
      <c r="X107" s="37" t="s">
        <v>128</v>
      </c>
      <c r="Y107" s="37" t="s">
        <v>139</v>
      </c>
      <c r="AB107" s="37">
        <v>5</v>
      </c>
      <c r="AC107" s="37">
        <v>30</v>
      </c>
      <c r="AD107" s="37">
        <v>45</v>
      </c>
      <c r="AE107" s="37">
        <v>20</v>
      </c>
      <c r="AG107" s="37">
        <v>44</v>
      </c>
    </row>
    <row r="108" spans="1:34">
      <c r="A108" s="37">
        <v>2</v>
      </c>
      <c r="B108" s="37">
        <v>106</v>
      </c>
      <c r="C108" s="37" t="s">
        <v>280</v>
      </c>
      <c r="D108" s="37">
        <v>3</v>
      </c>
      <c r="F108" s="37">
        <v>0.9</v>
      </c>
      <c r="G108" s="37" t="s">
        <v>122</v>
      </c>
      <c r="H108" s="37">
        <v>76</v>
      </c>
      <c r="I108" s="37">
        <v>45</v>
      </c>
    </row>
    <row r="109" spans="1:34">
      <c r="A109" s="37">
        <v>2</v>
      </c>
      <c r="B109" s="37">
        <v>107</v>
      </c>
      <c r="C109" s="37" t="s">
        <v>281</v>
      </c>
      <c r="D109" s="37">
        <v>1.7</v>
      </c>
      <c r="E109" s="37">
        <v>0.5</v>
      </c>
      <c r="H109" s="37">
        <v>310</v>
      </c>
      <c r="I109" s="37">
        <v>42</v>
      </c>
      <c r="J109" s="37">
        <v>1</v>
      </c>
      <c r="L109" s="37">
        <v>1</v>
      </c>
    </row>
    <row r="110" spans="1:34">
      <c r="A110" s="37">
        <v>2</v>
      </c>
      <c r="B110" s="37">
        <v>108</v>
      </c>
      <c r="C110" s="37" t="s">
        <v>282</v>
      </c>
      <c r="D110" s="37">
        <v>3</v>
      </c>
      <c r="F110" s="37">
        <v>1.3</v>
      </c>
      <c r="G110" s="37" t="s">
        <v>163</v>
      </c>
      <c r="H110" s="37">
        <v>88</v>
      </c>
      <c r="I110" s="37">
        <v>24</v>
      </c>
      <c r="V110" s="37" t="s">
        <v>129</v>
      </c>
      <c r="X110" s="37" t="s">
        <v>128</v>
      </c>
      <c r="Y110" s="37" t="s">
        <v>139</v>
      </c>
      <c r="AB110" s="37">
        <v>5</v>
      </c>
      <c r="AC110" s="37">
        <v>15</v>
      </c>
      <c r="AD110" s="37">
        <v>50</v>
      </c>
      <c r="AE110" s="37">
        <v>30</v>
      </c>
      <c r="AG110" s="37">
        <v>27</v>
      </c>
    </row>
    <row r="111" spans="1:34">
      <c r="A111" s="37">
        <v>2</v>
      </c>
      <c r="B111" s="37">
        <v>109</v>
      </c>
      <c r="C111" s="37" t="s">
        <v>283</v>
      </c>
      <c r="D111" s="37">
        <v>1.5</v>
      </c>
      <c r="E111" s="37">
        <v>0.7</v>
      </c>
      <c r="H111" s="37">
        <v>135</v>
      </c>
      <c r="I111" s="37">
        <v>35</v>
      </c>
      <c r="K111" s="37">
        <v>1</v>
      </c>
      <c r="L111" s="37">
        <v>2</v>
      </c>
      <c r="AH111" s="37" t="s">
        <v>284</v>
      </c>
    </row>
    <row r="112" spans="1:34">
      <c r="A112" s="37">
        <v>2</v>
      </c>
      <c r="B112" s="37">
        <v>110</v>
      </c>
      <c r="C112" s="37" t="s">
        <v>285</v>
      </c>
      <c r="D112" s="37">
        <v>4.8</v>
      </c>
      <c r="F112" s="37">
        <v>1.4</v>
      </c>
      <c r="H112" s="37">
        <v>156</v>
      </c>
      <c r="I112" s="37">
        <v>40</v>
      </c>
      <c r="L112" s="37">
        <v>3</v>
      </c>
      <c r="S112" s="37">
        <v>60</v>
      </c>
      <c r="U112" s="37">
        <v>60</v>
      </c>
      <c r="AH112" s="37" t="s">
        <v>286</v>
      </c>
    </row>
    <row r="113" spans="1:34">
      <c r="A113" s="37">
        <v>2</v>
      </c>
      <c r="B113" s="37">
        <v>111</v>
      </c>
      <c r="C113" s="37" t="s">
        <v>287</v>
      </c>
      <c r="D113" s="37">
        <v>1.7</v>
      </c>
      <c r="E113" s="37">
        <v>0.8</v>
      </c>
      <c r="H113" s="37">
        <v>79</v>
      </c>
      <c r="I113" s="37">
        <v>33</v>
      </c>
      <c r="L113" s="37">
        <v>2</v>
      </c>
    </row>
    <row r="114" spans="1:34">
      <c r="A114" s="37">
        <v>2</v>
      </c>
      <c r="B114" s="37">
        <v>112</v>
      </c>
      <c r="C114" s="37" t="s">
        <v>288</v>
      </c>
      <c r="D114" s="37">
        <v>2.5</v>
      </c>
      <c r="F114" s="37">
        <v>1.3</v>
      </c>
      <c r="H114" s="37">
        <v>116</v>
      </c>
      <c r="I114" s="37">
        <v>34</v>
      </c>
      <c r="L114" s="37">
        <v>2</v>
      </c>
    </row>
    <row r="115" spans="1:34">
      <c r="A115" s="37">
        <v>2</v>
      </c>
      <c r="B115" s="37">
        <v>113</v>
      </c>
      <c r="C115" s="37" t="s">
        <v>289</v>
      </c>
      <c r="D115" s="37">
        <v>1.6</v>
      </c>
      <c r="E115" s="37">
        <v>0.6</v>
      </c>
      <c r="H115" s="37">
        <v>160</v>
      </c>
      <c r="I115" s="37">
        <v>30</v>
      </c>
    </row>
    <row r="116" spans="1:34">
      <c r="A116" s="37">
        <v>2</v>
      </c>
      <c r="B116" s="37">
        <v>114</v>
      </c>
      <c r="C116" s="37" t="s">
        <v>290</v>
      </c>
      <c r="D116" s="37">
        <v>3.3</v>
      </c>
      <c r="F116" s="37">
        <v>0.9</v>
      </c>
      <c r="G116" s="37" t="s">
        <v>291</v>
      </c>
      <c r="H116" s="37">
        <v>173</v>
      </c>
      <c r="I116" s="37">
        <v>32</v>
      </c>
      <c r="L116" s="37">
        <v>1</v>
      </c>
    </row>
    <row r="117" spans="1:34">
      <c r="A117" s="37">
        <v>2</v>
      </c>
      <c r="B117" s="37">
        <v>115</v>
      </c>
      <c r="C117" s="37" t="s">
        <v>292</v>
      </c>
      <c r="D117" s="37">
        <v>1.8</v>
      </c>
      <c r="E117" s="37">
        <v>0.8</v>
      </c>
      <c r="G117" s="37" t="s">
        <v>163</v>
      </c>
      <c r="H117" s="37">
        <v>86</v>
      </c>
      <c r="I117" s="37">
        <v>40</v>
      </c>
      <c r="M117" s="37">
        <v>67</v>
      </c>
      <c r="N117" s="37">
        <v>6.2</v>
      </c>
      <c r="O117" s="37">
        <v>420</v>
      </c>
      <c r="P117" s="37">
        <v>6</v>
      </c>
      <c r="Q117" s="37">
        <v>5.6</v>
      </c>
      <c r="R117" s="37">
        <v>4.7</v>
      </c>
      <c r="V117" s="37" t="s">
        <v>129</v>
      </c>
      <c r="X117" s="37" t="s">
        <v>196</v>
      </c>
      <c r="Y117" s="37" t="s">
        <v>129</v>
      </c>
      <c r="AB117" s="37">
        <v>10</v>
      </c>
      <c r="AC117" s="37">
        <v>40</v>
      </c>
      <c r="AD117" s="37">
        <v>40</v>
      </c>
      <c r="AE117" s="37">
        <v>10</v>
      </c>
      <c r="AG117" s="37">
        <v>42</v>
      </c>
      <c r="AH117" s="37" t="s">
        <v>293</v>
      </c>
    </row>
    <row r="118" spans="1:34">
      <c r="A118" s="37">
        <v>2</v>
      </c>
      <c r="B118" s="37">
        <v>116</v>
      </c>
      <c r="C118" s="37" t="s">
        <v>294</v>
      </c>
      <c r="D118" s="37">
        <v>2.7</v>
      </c>
      <c r="F118" s="37">
        <v>0.6</v>
      </c>
      <c r="H118" s="37">
        <v>104</v>
      </c>
      <c r="I118" s="37">
        <v>33</v>
      </c>
      <c r="L118" s="37">
        <v>2</v>
      </c>
      <c r="AH118" s="37" t="s">
        <v>284</v>
      </c>
    </row>
    <row r="119" spans="1:34">
      <c r="A119" s="37">
        <v>2</v>
      </c>
      <c r="B119" s="37">
        <v>117</v>
      </c>
      <c r="C119" s="37" t="s">
        <v>295</v>
      </c>
      <c r="D119" s="37">
        <v>1.6</v>
      </c>
      <c r="E119" s="37">
        <v>0.8</v>
      </c>
      <c r="H119" s="37">
        <v>132</v>
      </c>
      <c r="I119" s="37">
        <v>30</v>
      </c>
      <c r="J119" s="37">
        <v>4</v>
      </c>
      <c r="L119" s="37">
        <v>2</v>
      </c>
    </row>
    <row r="120" spans="1:34">
      <c r="A120" s="37">
        <v>2</v>
      </c>
      <c r="B120" s="37">
        <v>118</v>
      </c>
      <c r="C120" s="37" t="s">
        <v>296</v>
      </c>
      <c r="D120" s="37">
        <v>1.8</v>
      </c>
      <c r="F120" s="37">
        <v>1</v>
      </c>
      <c r="H120" s="37">
        <v>138</v>
      </c>
      <c r="I120" s="37">
        <v>30</v>
      </c>
      <c r="K120" s="37">
        <v>1</v>
      </c>
      <c r="L120" s="37">
        <v>1</v>
      </c>
      <c r="V120" s="37" t="s">
        <v>241</v>
      </c>
      <c r="W120" s="37" t="s">
        <v>297</v>
      </c>
      <c r="X120" s="37" t="s">
        <v>196</v>
      </c>
      <c r="Y120" s="37" t="s">
        <v>127</v>
      </c>
      <c r="Z120" s="37" t="s">
        <v>297</v>
      </c>
      <c r="AA120" s="37" t="s">
        <v>297</v>
      </c>
      <c r="AB120" s="37">
        <v>5</v>
      </c>
      <c r="AC120" s="37">
        <v>50</v>
      </c>
      <c r="AD120" s="37">
        <v>40</v>
      </c>
      <c r="AE120" s="37">
        <v>5</v>
      </c>
      <c r="AG120" s="37">
        <v>33</v>
      </c>
    </row>
    <row r="121" spans="1:34">
      <c r="A121" s="37">
        <v>2</v>
      </c>
      <c r="B121" s="37">
        <v>119</v>
      </c>
      <c r="C121" s="37" t="s">
        <v>298</v>
      </c>
      <c r="D121" s="37">
        <v>2.4</v>
      </c>
      <c r="E121" s="37">
        <v>0.9</v>
      </c>
      <c r="H121" s="37">
        <v>135</v>
      </c>
      <c r="I121" s="37">
        <v>45</v>
      </c>
    </row>
    <row r="122" spans="1:34">
      <c r="A122" s="37">
        <v>2</v>
      </c>
      <c r="B122" s="37">
        <v>120</v>
      </c>
      <c r="C122" s="37" t="s">
        <v>299</v>
      </c>
      <c r="D122" s="37">
        <v>3.4</v>
      </c>
      <c r="F122" s="37">
        <v>1.4</v>
      </c>
      <c r="H122" s="37">
        <v>83</v>
      </c>
      <c r="I122" s="37">
        <v>26</v>
      </c>
    </row>
    <row r="123" spans="1:34">
      <c r="A123" s="37">
        <v>2</v>
      </c>
      <c r="B123" s="37">
        <v>121</v>
      </c>
      <c r="C123" s="37" t="s">
        <v>300</v>
      </c>
      <c r="D123" s="37">
        <v>1.8</v>
      </c>
      <c r="E123" s="37">
        <v>0.8</v>
      </c>
      <c r="H123" s="37">
        <v>138</v>
      </c>
      <c r="I123" s="37">
        <v>30</v>
      </c>
      <c r="K123" s="37">
        <v>1</v>
      </c>
      <c r="S123" s="37">
        <v>138</v>
      </c>
      <c r="U123" s="37">
        <v>138</v>
      </c>
    </row>
    <row r="124" spans="1:34">
      <c r="A124" s="37">
        <v>2</v>
      </c>
      <c r="B124" s="37">
        <v>122</v>
      </c>
      <c r="C124" s="37" t="s">
        <v>301</v>
      </c>
      <c r="D124" s="37">
        <v>5.8</v>
      </c>
      <c r="F124" s="37">
        <v>0.6</v>
      </c>
      <c r="G124" s="37" t="s">
        <v>122</v>
      </c>
      <c r="H124" s="37">
        <v>115</v>
      </c>
      <c r="J124" s="37">
        <v>1</v>
      </c>
      <c r="L124" s="37">
        <v>1</v>
      </c>
      <c r="S124" s="37">
        <v>75</v>
      </c>
      <c r="U124" s="37">
        <v>75</v>
      </c>
    </row>
    <row r="125" spans="1:34">
      <c r="A125" s="37">
        <v>2</v>
      </c>
      <c r="B125" s="37">
        <v>123</v>
      </c>
      <c r="C125" s="37" t="s">
        <v>302</v>
      </c>
      <c r="D125" s="37">
        <v>1.3</v>
      </c>
      <c r="E125" s="37">
        <v>0.7</v>
      </c>
      <c r="H125" s="37">
        <v>82</v>
      </c>
      <c r="I125" s="37">
        <v>26</v>
      </c>
      <c r="J125" s="37">
        <v>1</v>
      </c>
      <c r="M125" s="37">
        <v>135</v>
      </c>
      <c r="N125" s="37">
        <v>6.5</v>
      </c>
      <c r="O125" s="37">
        <v>585</v>
      </c>
      <c r="P125" s="37">
        <v>4.5999999999999996</v>
      </c>
      <c r="Q125" s="37">
        <v>4.7</v>
      </c>
      <c r="R125" s="37">
        <v>5.2</v>
      </c>
      <c r="S125" s="37">
        <v>82</v>
      </c>
      <c r="T125" s="37">
        <v>82</v>
      </c>
      <c r="V125" s="37" t="s">
        <v>129</v>
      </c>
      <c r="Y125" s="37" t="s">
        <v>127</v>
      </c>
      <c r="Z125" s="37" t="s">
        <v>303</v>
      </c>
      <c r="AA125" s="37" t="s">
        <v>180</v>
      </c>
      <c r="AB125" s="37">
        <v>10</v>
      </c>
      <c r="AC125" s="37">
        <v>55</v>
      </c>
      <c r="AD125" s="37">
        <v>30</v>
      </c>
      <c r="AE125" s="37">
        <v>5</v>
      </c>
      <c r="AG125" s="37">
        <v>30</v>
      </c>
    </row>
    <row r="126" spans="1:34">
      <c r="A126" s="37">
        <v>2</v>
      </c>
      <c r="B126" s="37">
        <v>124</v>
      </c>
      <c r="C126" s="37" t="s">
        <v>304</v>
      </c>
      <c r="D126" s="37">
        <v>2.5</v>
      </c>
      <c r="F126" s="37">
        <v>0.9</v>
      </c>
      <c r="H126" s="37">
        <v>121</v>
      </c>
      <c r="I126" s="37">
        <v>30</v>
      </c>
      <c r="S126" s="37">
        <v>121</v>
      </c>
      <c r="T126" s="37">
        <v>121</v>
      </c>
    </row>
    <row r="127" spans="1:34">
      <c r="A127" s="37">
        <v>2</v>
      </c>
      <c r="B127" s="37">
        <v>125</v>
      </c>
      <c r="C127" s="37" t="s">
        <v>305</v>
      </c>
      <c r="D127" s="37">
        <v>1.1000000000000001</v>
      </c>
      <c r="E127" s="37">
        <v>0.5</v>
      </c>
      <c r="H127" s="37">
        <v>107</v>
      </c>
      <c r="I127" s="37">
        <v>30</v>
      </c>
    </row>
    <row r="128" spans="1:34">
      <c r="A128" s="37">
        <v>2</v>
      </c>
      <c r="B128" s="37">
        <v>126</v>
      </c>
      <c r="C128" s="37" t="s">
        <v>306</v>
      </c>
      <c r="D128" s="37">
        <v>2.4</v>
      </c>
      <c r="E128" s="37">
        <v>0.5</v>
      </c>
      <c r="H128" s="37">
        <v>460</v>
      </c>
      <c r="I128" s="37">
        <v>26</v>
      </c>
      <c r="L128" s="37">
        <v>3</v>
      </c>
      <c r="AH128" s="37" t="s">
        <v>307</v>
      </c>
    </row>
    <row r="129" spans="1:34">
      <c r="A129" s="37">
        <v>2</v>
      </c>
      <c r="B129" s="37">
        <v>127</v>
      </c>
      <c r="C129" s="37" t="s">
        <v>308</v>
      </c>
      <c r="D129" s="37">
        <v>2.1</v>
      </c>
      <c r="F129" s="37">
        <v>0.7</v>
      </c>
      <c r="H129" s="37">
        <v>97</v>
      </c>
      <c r="I129" s="37">
        <v>23</v>
      </c>
      <c r="J129" s="37">
        <v>1</v>
      </c>
    </row>
    <row r="130" spans="1:34">
      <c r="A130" s="37">
        <v>2</v>
      </c>
      <c r="B130" s="37">
        <v>128</v>
      </c>
      <c r="C130" s="37" t="s">
        <v>309</v>
      </c>
      <c r="D130" s="37">
        <v>1.2</v>
      </c>
      <c r="E130" s="37">
        <v>0.5</v>
      </c>
      <c r="H130" s="37">
        <v>54</v>
      </c>
      <c r="I130" s="37">
        <v>28</v>
      </c>
      <c r="S130" s="37">
        <v>54</v>
      </c>
      <c r="U130" s="37">
        <v>54</v>
      </c>
    </row>
    <row r="131" spans="1:34">
      <c r="A131" s="37">
        <v>2</v>
      </c>
      <c r="B131" s="37">
        <v>129</v>
      </c>
      <c r="C131" s="37" t="s">
        <v>310</v>
      </c>
      <c r="D131" s="37">
        <v>2.7</v>
      </c>
      <c r="F131" s="37">
        <v>0.9</v>
      </c>
      <c r="H131" s="37">
        <v>145</v>
      </c>
      <c r="I131" s="37">
        <v>21</v>
      </c>
      <c r="S131" s="37">
        <v>115</v>
      </c>
      <c r="U131" s="37">
        <v>115</v>
      </c>
      <c r="AH131" s="37" t="s">
        <v>311</v>
      </c>
    </row>
    <row r="132" spans="1:34">
      <c r="A132" s="37">
        <v>2</v>
      </c>
      <c r="B132" s="37">
        <v>130</v>
      </c>
      <c r="C132" s="37" t="s">
        <v>312</v>
      </c>
      <c r="D132" s="37">
        <v>1.2</v>
      </c>
      <c r="E132" s="37">
        <v>0.4</v>
      </c>
      <c r="H132" s="37">
        <v>101</v>
      </c>
      <c r="I132" s="37">
        <v>27</v>
      </c>
      <c r="L132" s="37">
        <v>1</v>
      </c>
    </row>
    <row r="133" spans="1:34">
      <c r="A133" s="37">
        <v>2</v>
      </c>
      <c r="B133" s="37">
        <v>131</v>
      </c>
      <c r="C133" s="37" t="s">
        <v>313</v>
      </c>
      <c r="D133" s="37">
        <v>2.4</v>
      </c>
      <c r="F133" s="37">
        <v>0.9</v>
      </c>
      <c r="G133" s="37" t="s">
        <v>163</v>
      </c>
      <c r="H133" s="37">
        <v>167</v>
      </c>
      <c r="I133" s="37">
        <v>35</v>
      </c>
      <c r="L133" s="37">
        <v>3</v>
      </c>
      <c r="V133" s="37" t="s">
        <v>241</v>
      </c>
      <c r="W133" s="37" t="s">
        <v>128</v>
      </c>
      <c r="X133" s="37" t="s">
        <v>144</v>
      </c>
      <c r="Y133" s="37" t="s">
        <v>127</v>
      </c>
      <c r="Z133" s="37" t="s">
        <v>297</v>
      </c>
      <c r="AA133" s="37" t="s">
        <v>297</v>
      </c>
      <c r="AB133" s="37">
        <v>15</v>
      </c>
      <c r="AC133" s="37">
        <v>30</v>
      </c>
      <c r="AD133" s="37">
        <v>40</v>
      </c>
      <c r="AE133" s="37">
        <v>15</v>
      </c>
      <c r="AG133" s="37">
        <v>38</v>
      </c>
    </row>
    <row r="134" spans="1:34" ht="31.5">
      <c r="A134" s="37">
        <v>2</v>
      </c>
      <c r="B134" s="37">
        <v>132</v>
      </c>
      <c r="C134" s="37" t="s">
        <v>314</v>
      </c>
      <c r="D134" s="37">
        <v>1.6</v>
      </c>
      <c r="E134" s="37">
        <v>0.7</v>
      </c>
      <c r="H134" s="37">
        <v>230</v>
      </c>
      <c r="I134" s="37">
        <v>30</v>
      </c>
      <c r="J134" s="37">
        <v>5</v>
      </c>
      <c r="L134" s="37">
        <v>7</v>
      </c>
      <c r="AH134" s="37" t="s">
        <v>315</v>
      </c>
    </row>
    <row r="135" spans="1:34">
      <c r="A135" s="37">
        <v>2</v>
      </c>
      <c r="B135" s="37">
        <v>133</v>
      </c>
      <c r="C135" s="37" t="s">
        <v>316</v>
      </c>
      <c r="D135" s="37">
        <v>3.3</v>
      </c>
      <c r="F135" s="37">
        <v>1.2</v>
      </c>
      <c r="H135" s="37">
        <v>85</v>
      </c>
      <c r="I135" s="37">
        <v>40</v>
      </c>
      <c r="AH135" s="37" t="s">
        <v>150</v>
      </c>
    </row>
    <row r="136" spans="1:34">
      <c r="A136" s="37">
        <v>3</v>
      </c>
      <c r="B136" s="37">
        <v>134</v>
      </c>
      <c r="C136" s="37" t="s">
        <v>317</v>
      </c>
      <c r="D136" s="37">
        <v>2</v>
      </c>
      <c r="E136" s="37">
        <v>0.6</v>
      </c>
      <c r="H136" s="37">
        <v>623</v>
      </c>
      <c r="I136" s="37">
        <v>38</v>
      </c>
      <c r="AB136" s="37">
        <v>10</v>
      </c>
      <c r="AC136" s="37">
        <v>25</v>
      </c>
      <c r="AD136" s="37">
        <v>40</v>
      </c>
      <c r="AE136" s="37">
        <v>25</v>
      </c>
    </row>
    <row r="137" spans="1:34">
      <c r="A137" s="37">
        <v>3</v>
      </c>
      <c r="B137" s="37">
        <v>135</v>
      </c>
      <c r="C137" s="37" t="s">
        <v>318</v>
      </c>
      <c r="D137" s="37">
        <v>1.7</v>
      </c>
      <c r="F137" s="37">
        <v>1.2</v>
      </c>
      <c r="G137" s="37" t="s">
        <v>122</v>
      </c>
      <c r="H137" s="37">
        <v>53</v>
      </c>
      <c r="I137" s="37">
        <v>38</v>
      </c>
    </row>
    <row r="138" spans="1:34">
      <c r="A138" s="37">
        <v>3</v>
      </c>
      <c r="B138" s="37">
        <v>136</v>
      </c>
      <c r="C138" s="37" t="s">
        <v>319</v>
      </c>
      <c r="D138" s="37">
        <v>1.8</v>
      </c>
      <c r="E138" s="37">
        <v>0.8</v>
      </c>
      <c r="H138" s="37">
        <v>100</v>
      </c>
      <c r="I138" s="37">
        <v>43</v>
      </c>
      <c r="M138" s="37">
        <v>66</v>
      </c>
      <c r="N138" s="37">
        <v>7.3</v>
      </c>
      <c r="O138" s="37">
        <v>400</v>
      </c>
      <c r="P138" s="37">
        <v>6.4</v>
      </c>
      <c r="Q138" s="37">
        <v>6.3</v>
      </c>
      <c r="R138" s="37">
        <v>5.9</v>
      </c>
      <c r="V138" s="37" t="s">
        <v>241</v>
      </c>
      <c r="W138" s="37" t="s">
        <v>196</v>
      </c>
      <c r="X138" s="37" t="s">
        <v>128</v>
      </c>
      <c r="Y138" s="37" t="s">
        <v>216</v>
      </c>
      <c r="AB138" s="37">
        <v>5</v>
      </c>
      <c r="AC138" s="37">
        <v>40</v>
      </c>
      <c r="AD138" s="37">
        <v>45</v>
      </c>
      <c r="AE138" s="37">
        <v>10</v>
      </c>
      <c r="AG138" s="37">
        <v>45</v>
      </c>
    </row>
    <row r="139" spans="1:34">
      <c r="A139" s="37">
        <v>3</v>
      </c>
      <c r="B139" s="37">
        <v>137</v>
      </c>
      <c r="C139" s="37" t="s">
        <v>320</v>
      </c>
      <c r="D139" s="37">
        <v>1.8</v>
      </c>
      <c r="F139" s="37">
        <v>1.2</v>
      </c>
      <c r="H139" s="37">
        <v>68</v>
      </c>
      <c r="I139" s="37">
        <v>32</v>
      </c>
    </row>
    <row r="140" spans="1:34">
      <c r="A140" s="37">
        <v>3</v>
      </c>
      <c r="B140" s="37">
        <v>138</v>
      </c>
      <c r="C140" s="37" t="s">
        <v>321</v>
      </c>
      <c r="D140" s="37">
        <v>2</v>
      </c>
      <c r="E140" s="37">
        <v>0.6</v>
      </c>
      <c r="H140" s="37">
        <v>462</v>
      </c>
      <c r="I140" s="37">
        <v>43</v>
      </c>
      <c r="J140" s="37">
        <v>1</v>
      </c>
      <c r="L140" s="37">
        <v>3</v>
      </c>
    </row>
    <row r="141" spans="1:34">
      <c r="A141" s="37">
        <v>3</v>
      </c>
      <c r="B141" s="37">
        <v>139</v>
      </c>
      <c r="C141" s="37" t="s">
        <v>322</v>
      </c>
      <c r="D141" s="37">
        <v>3</v>
      </c>
      <c r="F141" s="37">
        <v>1.1000000000000001</v>
      </c>
      <c r="H141" s="37">
        <v>100</v>
      </c>
      <c r="I141" s="37">
        <v>36</v>
      </c>
      <c r="V141" s="37" t="s">
        <v>129</v>
      </c>
      <c r="W141" s="37" t="s">
        <v>242</v>
      </c>
      <c r="X141" s="37" t="s">
        <v>144</v>
      </c>
      <c r="Y141" s="37" t="s">
        <v>323</v>
      </c>
      <c r="Z141" s="37" t="s">
        <v>303</v>
      </c>
      <c r="AA141" s="37" t="s">
        <v>180</v>
      </c>
      <c r="AB141" s="37">
        <v>10</v>
      </c>
      <c r="AC141" s="37">
        <v>35</v>
      </c>
      <c r="AD141" s="37">
        <v>40</v>
      </c>
      <c r="AE141" s="37">
        <v>15</v>
      </c>
      <c r="AG141" s="37">
        <v>36</v>
      </c>
      <c r="AH141" s="37" t="s">
        <v>324</v>
      </c>
    </row>
    <row r="142" spans="1:34">
      <c r="A142" s="37">
        <v>3</v>
      </c>
      <c r="B142" s="37">
        <v>140</v>
      </c>
      <c r="C142" s="37" t="s">
        <v>325</v>
      </c>
      <c r="D142" s="37">
        <v>1.3</v>
      </c>
      <c r="E142" s="37">
        <v>0.5</v>
      </c>
      <c r="H142" s="37">
        <v>200</v>
      </c>
      <c r="I142" s="37">
        <v>45</v>
      </c>
    </row>
    <row r="143" spans="1:34">
      <c r="A143" s="37">
        <v>3</v>
      </c>
      <c r="B143" s="37">
        <v>141</v>
      </c>
      <c r="C143" s="37" t="s">
        <v>326</v>
      </c>
      <c r="D143" s="37">
        <v>2.4</v>
      </c>
      <c r="F143" s="37">
        <v>1.3</v>
      </c>
      <c r="H143" s="37">
        <v>73</v>
      </c>
      <c r="I143" s="37">
        <v>35</v>
      </c>
    </row>
    <row r="144" spans="1:34">
      <c r="A144" s="37">
        <v>3</v>
      </c>
      <c r="B144" s="37">
        <v>142</v>
      </c>
      <c r="C144" s="37" t="s">
        <v>327</v>
      </c>
      <c r="D144" s="37">
        <v>1.4</v>
      </c>
      <c r="E144" s="37">
        <v>0.5</v>
      </c>
      <c r="H144" s="37">
        <v>330</v>
      </c>
      <c r="I144" s="37">
        <v>55</v>
      </c>
      <c r="M144" s="37">
        <v>73</v>
      </c>
      <c r="N144" s="37">
        <v>6.1</v>
      </c>
      <c r="O144" s="37">
        <v>450</v>
      </c>
      <c r="P144" s="37">
        <v>5.3</v>
      </c>
      <c r="Q144" s="37">
        <v>5.4</v>
      </c>
      <c r="R144" s="37">
        <v>5.7</v>
      </c>
      <c r="S144" s="37" t="s">
        <v>328</v>
      </c>
      <c r="V144" s="37" t="s">
        <v>323</v>
      </c>
      <c r="W144" s="37" t="s">
        <v>303</v>
      </c>
      <c r="X144" s="37" t="s">
        <v>196</v>
      </c>
      <c r="Y144" s="37" t="s">
        <v>127</v>
      </c>
      <c r="Z144" s="37" t="s">
        <v>128</v>
      </c>
      <c r="AA144" s="37" t="s">
        <v>144</v>
      </c>
      <c r="AB144" s="37">
        <v>5</v>
      </c>
      <c r="AC144" s="37">
        <v>30</v>
      </c>
      <c r="AD144" s="37">
        <v>40</v>
      </c>
      <c r="AE144" s="37">
        <v>15</v>
      </c>
      <c r="AF144" s="37">
        <v>10</v>
      </c>
      <c r="AG144" s="37">
        <v>60</v>
      </c>
    </row>
    <row r="145" spans="1:34">
      <c r="A145" s="37">
        <v>3</v>
      </c>
      <c r="B145" s="37">
        <v>143</v>
      </c>
      <c r="C145" s="37" t="s">
        <v>329</v>
      </c>
      <c r="D145" s="37">
        <v>2</v>
      </c>
      <c r="F145" s="37">
        <v>0.8</v>
      </c>
      <c r="H145" s="37">
        <v>177</v>
      </c>
      <c r="I145" s="37">
        <v>44</v>
      </c>
      <c r="V145" s="37" t="s">
        <v>241</v>
      </c>
      <c r="W145" s="37" t="s">
        <v>330</v>
      </c>
      <c r="X145" s="37" t="s">
        <v>242</v>
      </c>
      <c r="Y145" s="37" t="s">
        <v>216</v>
      </c>
      <c r="AB145" s="37">
        <v>15</v>
      </c>
      <c r="AC145" s="37">
        <v>45</v>
      </c>
      <c r="AD145" s="37">
        <v>30</v>
      </c>
      <c r="AE145" s="37">
        <v>10</v>
      </c>
      <c r="AG145" s="37">
        <v>40</v>
      </c>
    </row>
    <row r="146" spans="1:34">
      <c r="A146" s="37">
        <v>3</v>
      </c>
      <c r="B146" s="37">
        <v>144</v>
      </c>
      <c r="C146" s="37" t="s">
        <v>331</v>
      </c>
      <c r="D146" s="37">
        <v>2.4</v>
      </c>
      <c r="E146" s="37">
        <v>0.7</v>
      </c>
      <c r="H146" s="37">
        <v>450</v>
      </c>
      <c r="I146" s="37">
        <v>35</v>
      </c>
      <c r="J146" s="37">
        <v>3</v>
      </c>
      <c r="L146" s="37">
        <v>1</v>
      </c>
      <c r="S146" s="37">
        <v>135</v>
      </c>
      <c r="U146" s="37">
        <v>135</v>
      </c>
      <c r="AH146" s="37" t="s">
        <v>332</v>
      </c>
    </row>
    <row r="147" spans="1:34">
      <c r="A147" s="37">
        <v>3</v>
      </c>
      <c r="B147" s="37">
        <v>145</v>
      </c>
      <c r="C147" s="37" t="s">
        <v>333</v>
      </c>
      <c r="D147" s="37">
        <v>1.7</v>
      </c>
      <c r="E147" s="37">
        <v>0.4</v>
      </c>
      <c r="H147" s="37">
        <v>360</v>
      </c>
      <c r="I147" s="37">
        <v>24</v>
      </c>
      <c r="J147" s="37">
        <v>1</v>
      </c>
    </row>
    <row r="148" spans="1:34">
      <c r="A148" s="37">
        <v>3</v>
      </c>
      <c r="B148" s="37">
        <v>146</v>
      </c>
      <c r="C148" s="37" t="s">
        <v>334</v>
      </c>
      <c r="D148" s="37">
        <v>2.5</v>
      </c>
      <c r="F148" s="37">
        <v>0.6</v>
      </c>
      <c r="H148" s="37">
        <v>274</v>
      </c>
      <c r="I148" s="37">
        <v>47</v>
      </c>
      <c r="L148" s="37">
        <v>1</v>
      </c>
    </row>
    <row r="149" spans="1:34">
      <c r="A149" s="37">
        <v>3</v>
      </c>
      <c r="B149" s="37">
        <v>147</v>
      </c>
      <c r="C149" s="37" t="s">
        <v>335</v>
      </c>
      <c r="D149" s="37">
        <v>1.9</v>
      </c>
      <c r="E149" s="37">
        <v>1</v>
      </c>
      <c r="H149" s="37">
        <v>147</v>
      </c>
      <c r="I149" s="37">
        <v>33</v>
      </c>
      <c r="M149" s="37">
        <v>71</v>
      </c>
      <c r="N149" s="37">
        <v>6.3</v>
      </c>
      <c r="O149" s="37">
        <v>300</v>
      </c>
      <c r="P149" s="37">
        <v>3.6</v>
      </c>
      <c r="Q149" s="37">
        <v>5.6</v>
      </c>
      <c r="R149" s="37">
        <v>5.3</v>
      </c>
      <c r="V149" s="37" t="s">
        <v>129</v>
      </c>
      <c r="X149" s="37" t="s">
        <v>196</v>
      </c>
      <c r="Y149" s="37" t="s">
        <v>129</v>
      </c>
      <c r="AA149" s="37" t="s">
        <v>180</v>
      </c>
      <c r="AB149" s="37">
        <v>5</v>
      </c>
      <c r="AC149" s="37">
        <v>25</v>
      </c>
      <c r="AD149" s="37">
        <v>30</v>
      </c>
      <c r="AE149" s="37">
        <v>15</v>
      </c>
      <c r="AF149" s="37">
        <v>25</v>
      </c>
      <c r="AG149" s="37">
        <v>31</v>
      </c>
    </row>
    <row r="150" spans="1:34">
      <c r="A150" s="37">
        <v>3</v>
      </c>
      <c r="B150" s="37">
        <v>148</v>
      </c>
      <c r="C150" s="37" t="s">
        <v>336</v>
      </c>
      <c r="D150" s="37">
        <v>3.3</v>
      </c>
      <c r="F150" s="37">
        <v>1</v>
      </c>
      <c r="H150" s="37">
        <v>367</v>
      </c>
      <c r="I150" s="37">
        <v>32</v>
      </c>
      <c r="AH150" s="37" t="s">
        <v>337</v>
      </c>
    </row>
    <row r="151" spans="1:34">
      <c r="A151" s="37">
        <v>3</v>
      </c>
      <c r="B151" s="37">
        <v>149</v>
      </c>
      <c r="C151" s="37" t="s">
        <v>338</v>
      </c>
      <c r="D151" s="37">
        <v>1.8</v>
      </c>
      <c r="E151" s="37">
        <v>0.7</v>
      </c>
      <c r="H151" s="37">
        <v>1547</v>
      </c>
      <c r="I151" s="37">
        <v>45</v>
      </c>
      <c r="M151" s="37">
        <v>75</v>
      </c>
      <c r="N151" s="37">
        <v>6.4</v>
      </c>
      <c r="O151" s="37">
        <v>350</v>
      </c>
      <c r="P151" s="37">
        <v>5.0999999999999996</v>
      </c>
      <c r="Q151" s="37">
        <v>5.8</v>
      </c>
      <c r="R151" s="37">
        <v>5.9</v>
      </c>
      <c r="S151" s="37">
        <v>50</v>
      </c>
      <c r="U151" s="37">
        <v>50</v>
      </c>
      <c r="V151" s="37" t="s">
        <v>241</v>
      </c>
      <c r="W151" s="37" t="s">
        <v>242</v>
      </c>
      <c r="X151" s="37" t="s">
        <v>196</v>
      </c>
      <c r="Y151" s="37" t="s">
        <v>323</v>
      </c>
      <c r="Z151" s="37" t="s">
        <v>303</v>
      </c>
      <c r="AA151" s="37" t="s">
        <v>129</v>
      </c>
      <c r="AB151" s="37">
        <v>5</v>
      </c>
      <c r="AC151" s="37">
        <v>35</v>
      </c>
      <c r="AD151" s="37">
        <v>40</v>
      </c>
      <c r="AE151" s="37">
        <v>15</v>
      </c>
      <c r="AF151" s="37">
        <v>5</v>
      </c>
      <c r="AG151" s="37">
        <v>41</v>
      </c>
    </row>
    <row r="152" spans="1:34">
      <c r="A152" s="37">
        <v>3</v>
      </c>
      <c r="B152" s="37">
        <v>150</v>
      </c>
      <c r="C152" s="37" t="s">
        <v>339</v>
      </c>
      <c r="D152" s="37">
        <v>1.2</v>
      </c>
      <c r="E152" s="37">
        <v>0.5</v>
      </c>
      <c r="H152" s="37">
        <v>198</v>
      </c>
      <c r="I152" s="37">
        <v>20</v>
      </c>
      <c r="L152" s="37">
        <v>2</v>
      </c>
    </row>
    <row r="153" spans="1:34">
      <c r="A153" s="37">
        <v>3</v>
      </c>
      <c r="B153" s="37">
        <v>151</v>
      </c>
      <c r="C153" s="37" t="s">
        <v>340</v>
      </c>
      <c r="D153" s="37">
        <v>3.2</v>
      </c>
      <c r="F153" s="37">
        <v>0.8</v>
      </c>
      <c r="G153" s="37" t="s">
        <v>122</v>
      </c>
      <c r="H153" s="37">
        <v>78</v>
      </c>
      <c r="I153" s="37">
        <v>37</v>
      </c>
      <c r="V153" s="37" t="s">
        <v>129</v>
      </c>
      <c r="X153" s="37" t="s">
        <v>144</v>
      </c>
      <c r="Y153" s="37" t="s">
        <v>341</v>
      </c>
      <c r="Z153" s="37" t="s">
        <v>342</v>
      </c>
      <c r="AA153" s="37" t="s">
        <v>242</v>
      </c>
      <c r="AB153" s="37">
        <v>5</v>
      </c>
      <c r="AC153" s="37">
        <v>25</v>
      </c>
      <c r="AD153" s="37">
        <v>40</v>
      </c>
      <c r="AE153" s="37">
        <v>30</v>
      </c>
      <c r="AG153" s="37">
        <v>37</v>
      </c>
      <c r="AH153" s="37" t="s">
        <v>343</v>
      </c>
    </row>
    <row r="154" spans="1:34">
      <c r="A154" s="37">
        <v>3</v>
      </c>
      <c r="B154" s="37">
        <v>152</v>
      </c>
      <c r="C154" s="37" t="s">
        <v>344</v>
      </c>
      <c r="D154" s="37">
        <v>1.5</v>
      </c>
      <c r="E154" s="37">
        <v>0.6</v>
      </c>
      <c r="H154" s="37">
        <v>123</v>
      </c>
      <c r="I154" s="37">
        <v>42</v>
      </c>
      <c r="M154" s="37">
        <v>58</v>
      </c>
      <c r="N154" s="37">
        <v>5.7</v>
      </c>
      <c r="O154" s="37">
        <v>115</v>
      </c>
      <c r="P154" s="37">
        <v>5.0999999999999996</v>
      </c>
      <c r="Q154" s="37">
        <v>5.5</v>
      </c>
      <c r="R154" s="37">
        <v>5</v>
      </c>
      <c r="V154" s="37" t="s">
        <v>241</v>
      </c>
      <c r="W154" s="37" t="s">
        <v>242</v>
      </c>
      <c r="X154" s="37" t="s">
        <v>196</v>
      </c>
      <c r="Y154" s="37" t="s">
        <v>139</v>
      </c>
      <c r="AB154" s="37">
        <v>5</v>
      </c>
      <c r="AC154" s="37">
        <v>30</v>
      </c>
      <c r="AD154" s="37">
        <v>45</v>
      </c>
      <c r="AE154" s="37">
        <v>20</v>
      </c>
      <c r="AG154" s="37">
        <v>39</v>
      </c>
    </row>
    <row r="155" spans="1:34">
      <c r="A155" s="37">
        <v>3</v>
      </c>
      <c r="B155" s="37">
        <v>153</v>
      </c>
      <c r="C155" s="37" t="s">
        <v>345</v>
      </c>
      <c r="D155" s="37">
        <v>3.6</v>
      </c>
      <c r="F155" s="37">
        <v>1</v>
      </c>
      <c r="H155" s="37">
        <v>122</v>
      </c>
      <c r="I155" s="37">
        <v>33</v>
      </c>
      <c r="V155" s="37" t="s">
        <v>129</v>
      </c>
      <c r="X155" s="37" t="s">
        <v>144</v>
      </c>
      <c r="Y155" s="37" t="s">
        <v>139</v>
      </c>
      <c r="AB155" s="37">
        <v>10</v>
      </c>
      <c r="AC155" s="37">
        <v>20</v>
      </c>
      <c r="AD155" s="37">
        <v>20</v>
      </c>
      <c r="AE155" s="37">
        <v>20</v>
      </c>
      <c r="AF155" s="37">
        <v>30</v>
      </c>
      <c r="AG155" s="37">
        <v>30</v>
      </c>
    </row>
    <row r="156" spans="1:34">
      <c r="A156" s="37">
        <v>4</v>
      </c>
      <c r="B156" s="37">
        <v>154</v>
      </c>
      <c r="C156" s="37" t="s">
        <v>346</v>
      </c>
      <c r="D156" s="37">
        <v>1.8</v>
      </c>
      <c r="E156" s="37">
        <v>0.6</v>
      </c>
      <c r="H156" s="37">
        <v>648</v>
      </c>
      <c r="I156" s="37">
        <v>45</v>
      </c>
      <c r="K156" s="37">
        <v>1</v>
      </c>
      <c r="L156" s="37">
        <v>2</v>
      </c>
      <c r="AH156" s="37" t="s">
        <v>206</v>
      </c>
    </row>
    <row r="157" spans="1:34">
      <c r="A157" s="37">
        <v>4</v>
      </c>
      <c r="B157" s="37">
        <v>155</v>
      </c>
      <c r="C157" s="37" t="s">
        <v>347</v>
      </c>
      <c r="D157" s="37">
        <v>2.4</v>
      </c>
      <c r="F157" s="37">
        <v>1.5</v>
      </c>
      <c r="G157" s="37" t="s">
        <v>122</v>
      </c>
      <c r="H157" s="37">
        <v>128</v>
      </c>
      <c r="I157" s="37">
        <v>35</v>
      </c>
    </row>
    <row r="158" spans="1:34">
      <c r="A158" s="37">
        <v>4</v>
      </c>
      <c r="B158" s="37">
        <v>156</v>
      </c>
      <c r="C158" s="37" t="s">
        <v>348</v>
      </c>
      <c r="D158" s="37">
        <v>1.3</v>
      </c>
      <c r="E158" s="37">
        <v>0.6</v>
      </c>
      <c r="H158" s="37">
        <v>132</v>
      </c>
      <c r="I158" s="37">
        <v>37</v>
      </c>
      <c r="K158" s="37">
        <v>1</v>
      </c>
      <c r="L158" s="37">
        <v>2</v>
      </c>
      <c r="M158" s="37">
        <v>82</v>
      </c>
      <c r="N158" s="37">
        <v>4.5999999999999996</v>
      </c>
      <c r="O158" s="37">
        <v>400</v>
      </c>
      <c r="P158" s="37">
        <v>3.4</v>
      </c>
      <c r="Q158" s="37">
        <v>4.5</v>
      </c>
      <c r="R158" s="37">
        <v>4.3</v>
      </c>
      <c r="V158" s="37" t="s">
        <v>129</v>
      </c>
      <c r="X158" s="37" t="s">
        <v>196</v>
      </c>
      <c r="Y158" s="37" t="s">
        <v>129</v>
      </c>
      <c r="AB158" s="37">
        <v>5</v>
      </c>
      <c r="AC158" s="37">
        <v>30</v>
      </c>
      <c r="AD158" s="37">
        <v>35</v>
      </c>
      <c r="AE158" s="37">
        <v>20</v>
      </c>
      <c r="AF158" s="37">
        <v>10</v>
      </c>
      <c r="AG158" s="37">
        <v>42</v>
      </c>
    </row>
    <row r="159" spans="1:34">
      <c r="A159" s="37">
        <v>4</v>
      </c>
      <c r="B159" s="37">
        <v>157</v>
      </c>
      <c r="C159" s="37" t="s">
        <v>349</v>
      </c>
      <c r="D159" s="37">
        <v>4.5999999999999996</v>
      </c>
      <c r="F159" s="37">
        <v>1.3</v>
      </c>
      <c r="H159" s="37">
        <v>120</v>
      </c>
      <c r="I159" s="37">
        <v>30</v>
      </c>
      <c r="L159" s="37">
        <v>1</v>
      </c>
    </row>
    <row r="160" spans="1:34">
      <c r="A160" s="37">
        <v>4</v>
      </c>
      <c r="B160" s="37">
        <v>158</v>
      </c>
      <c r="C160" s="37" t="s">
        <v>350</v>
      </c>
      <c r="D160" s="37">
        <v>1.7</v>
      </c>
      <c r="E160" s="37">
        <v>0.9</v>
      </c>
      <c r="H160" s="37">
        <v>48</v>
      </c>
      <c r="I160" s="37">
        <v>25</v>
      </c>
      <c r="AH160" s="37" t="s">
        <v>351</v>
      </c>
    </row>
    <row r="161" spans="1:33">
      <c r="A161" s="37">
        <v>4</v>
      </c>
      <c r="B161" s="37">
        <v>159</v>
      </c>
      <c r="C161" s="37" t="s">
        <v>352</v>
      </c>
      <c r="D161" s="37">
        <v>2.2999999999999998</v>
      </c>
      <c r="F161" s="37">
        <v>0.9</v>
      </c>
      <c r="G161" s="37" t="s">
        <v>122</v>
      </c>
      <c r="H161" s="37">
        <v>58</v>
      </c>
      <c r="I161" s="37">
        <v>24</v>
      </c>
      <c r="V161" s="37" t="s">
        <v>129</v>
      </c>
      <c r="W161" s="37" t="s">
        <v>128</v>
      </c>
      <c r="X161" s="37" t="s">
        <v>196</v>
      </c>
      <c r="Y161" s="37" t="s">
        <v>139</v>
      </c>
      <c r="AB161" s="37">
        <v>10</v>
      </c>
      <c r="AC161" s="37">
        <v>20</v>
      </c>
      <c r="AD161" s="37">
        <v>40</v>
      </c>
      <c r="AE161" s="37">
        <v>25</v>
      </c>
      <c r="AF161" s="37">
        <v>5</v>
      </c>
      <c r="AG161" s="37">
        <v>28</v>
      </c>
    </row>
    <row r="162" spans="1:33">
      <c r="A162" s="37">
        <v>4</v>
      </c>
      <c r="B162" s="37">
        <v>160</v>
      </c>
      <c r="C162" s="37" t="s">
        <v>353</v>
      </c>
      <c r="D162" s="37">
        <v>2.2000000000000002</v>
      </c>
      <c r="E162" s="37">
        <v>0.6</v>
      </c>
      <c r="H162" s="37">
        <v>208</v>
      </c>
      <c r="I162" s="37">
        <v>42</v>
      </c>
      <c r="K162" s="37">
        <v>1</v>
      </c>
      <c r="M162" s="37">
        <v>75</v>
      </c>
      <c r="N162" s="37">
        <v>5</v>
      </c>
      <c r="P162" s="37">
        <v>5</v>
      </c>
      <c r="Q162" s="37">
        <v>4.2</v>
      </c>
      <c r="R162" s="37">
        <v>3.7</v>
      </c>
      <c r="V162" s="37" t="s">
        <v>129</v>
      </c>
      <c r="X162" s="37" t="s">
        <v>196</v>
      </c>
      <c r="Y162" s="37" t="s">
        <v>139</v>
      </c>
      <c r="AB162" s="37">
        <v>5</v>
      </c>
      <c r="AC162" s="37">
        <v>25</v>
      </c>
      <c r="AD162" s="37">
        <v>50</v>
      </c>
      <c r="AE162" s="37">
        <v>20</v>
      </c>
    </row>
    <row r="163" spans="1:33">
      <c r="A163" s="37">
        <v>4</v>
      </c>
      <c r="B163" s="37">
        <v>161</v>
      </c>
      <c r="C163" s="37" t="s">
        <v>354</v>
      </c>
      <c r="D163" s="37">
        <v>2.4</v>
      </c>
      <c r="F163" s="37">
        <v>1.2</v>
      </c>
      <c r="H163" s="37">
        <v>98</v>
      </c>
      <c r="I163" s="37">
        <v>35</v>
      </c>
      <c r="AG163" s="37">
        <v>43</v>
      </c>
    </row>
    <row r="164" spans="1:33">
      <c r="A164" s="37">
        <v>4</v>
      </c>
      <c r="B164" s="37">
        <v>162</v>
      </c>
      <c r="C164" s="37" t="s">
        <v>355</v>
      </c>
      <c r="D164" s="37">
        <v>1.8</v>
      </c>
      <c r="E164" s="37">
        <v>0.6</v>
      </c>
      <c r="H164" s="37">
        <v>371</v>
      </c>
      <c r="I164" s="37">
        <v>50</v>
      </c>
      <c r="K164" s="37">
        <v>2</v>
      </c>
      <c r="L164" s="37">
        <v>1</v>
      </c>
    </row>
    <row r="165" spans="1:33">
      <c r="A165" s="37">
        <v>4</v>
      </c>
      <c r="B165" s="37">
        <v>163</v>
      </c>
      <c r="C165" s="37" t="s">
        <v>356</v>
      </c>
      <c r="D165" s="37">
        <v>2.1</v>
      </c>
      <c r="F165" s="37">
        <v>1.2</v>
      </c>
      <c r="H165" s="37">
        <v>70</v>
      </c>
      <c r="I165" s="37">
        <v>45</v>
      </c>
      <c r="V165" s="37" t="s">
        <v>129</v>
      </c>
      <c r="X165" s="37" t="s">
        <v>144</v>
      </c>
      <c r="Y165" s="37" t="s">
        <v>323</v>
      </c>
      <c r="Z165" s="37" t="s">
        <v>303</v>
      </c>
      <c r="AA165" s="37" t="s">
        <v>144</v>
      </c>
      <c r="AB165" s="37">
        <v>10</v>
      </c>
      <c r="AC165" s="37">
        <v>30</v>
      </c>
      <c r="AD165" s="37">
        <v>35</v>
      </c>
      <c r="AE165" s="37">
        <v>25</v>
      </c>
      <c r="AG165" s="37">
        <v>39</v>
      </c>
    </row>
    <row r="166" spans="1:33">
      <c r="A166" s="37">
        <v>4</v>
      </c>
      <c r="B166" s="37">
        <v>164</v>
      </c>
      <c r="C166" s="37" t="s">
        <v>357</v>
      </c>
      <c r="D166" s="37">
        <v>2.2999999999999998</v>
      </c>
      <c r="E166" s="37">
        <v>0.9</v>
      </c>
      <c r="H166" s="37">
        <v>430</v>
      </c>
      <c r="I166" s="37">
        <v>35</v>
      </c>
      <c r="J166" s="37">
        <v>1</v>
      </c>
      <c r="K166" s="37">
        <v>2</v>
      </c>
      <c r="L166" s="37">
        <v>4</v>
      </c>
    </row>
    <row r="167" spans="1:33">
      <c r="A167" s="37">
        <v>4</v>
      </c>
      <c r="B167" s="37">
        <v>165</v>
      </c>
      <c r="C167" s="37" t="s">
        <v>358</v>
      </c>
      <c r="D167" s="37">
        <v>5.3</v>
      </c>
      <c r="F167" s="37">
        <v>0.9</v>
      </c>
      <c r="H167" s="37">
        <v>145</v>
      </c>
      <c r="I167" s="37">
        <v>45</v>
      </c>
      <c r="L167" s="37">
        <v>1</v>
      </c>
    </row>
    <row r="168" spans="1:33">
      <c r="A168" s="37">
        <v>4</v>
      </c>
      <c r="B168" s="37">
        <v>166</v>
      </c>
      <c r="C168" s="37" t="s">
        <v>359</v>
      </c>
      <c r="D168" s="37">
        <v>1.8</v>
      </c>
      <c r="E168" s="37">
        <v>0.7</v>
      </c>
      <c r="H168" s="37">
        <v>320</v>
      </c>
      <c r="I168" s="37">
        <v>43</v>
      </c>
      <c r="M168" s="37">
        <v>67</v>
      </c>
      <c r="N168" s="37">
        <v>5.3</v>
      </c>
      <c r="O168" s="37">
        <v>350</v>
      </c>
      <c r="P168" s="37">
        <v>4.3</v>
      </c>
      <c r="Q168" s="37">
        <v>4.5</v>
      </c>
      <c r="R168" s="37">
        <v>5.2</v>
      </c>
      <c r="V168" s="37" t="s">
        <v>129</v>
      </c>
      <c r="X168" s="37" t="s">
        <v>360</v>
      </c>
      <c r="Y168" s="37" t="s">
        <v>139</v>
      </c>
      <c r="AB168" s="37">
        <v>5</v>
      </c>
      <c r="AC168" s="37">
        <v>35</v>
      </c>
      <c r="AD168" s="37">
        <v>40</v>
      </c>
      <c r="AE168" s="37">
        <v>20</v>
      </c>
      <c r="AG168" s="37">
        <v>42</v>
      </c>
    </row>
    <row r="169" spans="1:33">
      <c r="A169" s="37">
        <v>4</v>
      </c>
      <c r="B169" s="37">
        <v>167</v>
      </c>
      <c r="C169" s="37" t="s">
        <v>361</v>
      </c>
      <c r="D169" s="37">
        <v>2.2000000000000002</v>
      </c>
      <c r="F169" s="37">
        <v>0.9</v>
      </c>
      <c r="H169" s="37">
        <v>85</v>
      </c>
      <c r="I169" s="37">
        <v>40</v>
      </c>
    </row>
    <row r="170" spans="1:33">
      <c r="A170" s="37">
        <v>4</v>
      </c>
      <c r="B170" s="37">
        <v>168</v>
      </c>
      <c r="C170" s="37" t="s">
        <v>362</v>
      </c>
      <c r="D170" s="37">
        <v>2.1</v>
      </c>
      <c r="E170" s="37">
        <v>1</v>
      </c>
      <c r="H170" s="37">
        <v>146</v>
      </c>
      <c r="I170" s="37">
        <v>33</v>
      </c>
      <c r="L170" s="37">
        <v>1</v>
      </c>
    </row>
    <row r="171" spans="1:33">
      <c r="A171" s="37">
        <v>4</v>
      </c>
      <c r="B171" s="37">
        <v>169</v>
      </c>
      <c r="C171" s="37" t="s">
        <v>363</v>
      </c>
      <c r="D171" s="37">
        <v>4.5</v>
      </c>
      <c r="F171" s="37">
        <v>0.8</v>
      </c>
      <c r="G171" s="37" t="s">
        <v>122</v>
      </c>
      <c r="H171" s="37">
        <v>128</v>
      </c>
      <c r="I171" s="37">
        <v>32</v>
      </c>
      <c r="V171" s="37" t="s">
        <v>129</v>
      </c>
      <c r="X171" s="37" t="s">
        <v>196</v>
      </c>
      <c r="Y171" s="37" t="s">
        <v>139</v>
      </c>
      <c r="AB171" s="37">
        <v>10</v>
      </c>
      <c r="AC171" s="37">
        <v>50</v>
      </c>
      <c r="AD171" s="37">
        <v>20</v>
      </c>
      <c r="AE171" s="37">
        <v>5</v>
      </c>
      <c r="AF171" s="37">
        <v>15</v>
      </c>
      <c r="AG171" s="37">
        <v>34</v>
      </c>
    </row>
    <row r="172" spans="1:33">
      <c r="A172" s="37">
        <v>4</v>
      </c>
      <c r="B172" s="37">
        <v>170</v>
      </c>
      <c r="C172" s="37" t="s">
        <v>364</v>
      </c>
      <c r="D172" s="37">
        <v>1.8</v>
      </c>
      <c r="E172" s="37">
        <v>0.8</v>
      </c>
      <c r="H172" s="37">
        <v>320</v>
      </c>
      <c r="I172" s="37">
        <v>45</v>
      </c>
      <c r="J172" s="37">
        <v>10</v>
      </c>
      <c r="K172" s="37">
        <v>3</v>
      </c>
      <c r="L172" s="37">
        <v>4</v>
      </c>
    </row>
    <row r="173" spans="1:33">
      <c r="A173" s="37">
        <v>4</v>
      </c>
      <c r="B173" s="37">
        <v>171</v>
      </c>
      <c r="C173" s="37" t="s">
        <v>365</v>
      </c>
      <c r="D173" s="37">
        <v>2.1</v>
      </c>
      <c r="F173" s="37">
        <v>1.2</v>
      </c>
      <c r="H173" s="37">
        <v>167</v>
      </c>
      <c r="I173" s="37">
        <v>42</v>
      </c>
    </row>
    <row r="174" spans="1:33">
      <c r="A174" s="37">
        <v>4</v>
      </c>
      <c r="B174" s="37">
        <v>172</v>
      </c>
      <c r="C174" s="37" t="s">
        <v>344</v>
      </c>
      <c r="D174" s="37">
        <v>2.2999999999999998</v>
      </c>
      <c r="E174" s="37">
        <v>1.1000000000000001</v>
      </c>
      <c r="H174" s="37">
        <v>210</v>
      </c>
      <c r="I174" s="37">
        <v>40</v>
      </c>
      <c r="J174" s="37">
        <v>1</v>
      </c>
      <c r="L174" s="37">
        <v>1</v>
      </c>
    </row>
    <row r="175" spans="1:33">
      <c r="A175" s="37">
        <v>4</v>
      </c>
      <c r="B175" s="37">
        <v>173</v>
      </c>
      <c r="C175" s="37" t="s">
        <v>366</v>
      </c>
      <c r="D175" s="37">
        <v>2.6</v>
      </c>
      <c r="F175" s="37">
        <v>1</v>
      </c>
      <c r="H175" s="37">
        <v>47</v>
      </c>
      <c r="I175" s="37">
        <v>40</v>
      </c>
    </row>
    <row r="176" spans="1:33">
      <c r="A176" s="37">
        <v>4</v>
      </c>
      <c r="B176" s="37">
        <v>174</v>
      </c>
      <c r="C176" s="37" t="s">
        <v>367</v>
      </c>
      <c r="D176" s="37">
        <v>2</v>
      </c>
      <c r="E176" s="37">
        <v>1.1000000000000001</v>
      </c>
      <c r="H176" s="37">
        <v>72</v>
      </c>
      <c r="I176" s="37">
        <v>25</v>
      </c>
      <c r="M176" s="37">
        <v>55</v>
      </c>
      <c r="N176" s="37">
        <v>6.2</v>
      </c>
      <c r="O176" s="37">
        <v>260</v>
      </c>
      <c r="P176" s="37">
        <v>4.4000000000000004</v>
      </c>
      <c r="Q176" s="37">
        <v>3.8</v>
      </c>
      <c r="R176" s="37">
        <v>6.1</v>
      </c>
      <c r="V176" s="37" t="s">
        <v>241</v>
      </c>
      <c r="W176" s="37" t="s">
        <v>242</v>
      </c>
      <c r="X176" s="37" t="s">
        <v>196</v>
      </c>
      <c r="Y176" s="37" t="s">
        <v>323</v>
      </c>
      <c r="Z176" s="37" t="s">
        <v>303</v>
      </c>
      <c r="AA176" s="37" t="s">
        <v>180</v>
      </c>
      <c r="AB176" s="37">
        <v>5</v>
      </c>
      <c r="AC176" s="37">
        <v>20</v>
      </c>
      <c r="AD176" s="37">
        <v>30</v>
      </c>
      <c r="AE176" s="37">
        <v>40</v>
      </c>
      <c r="AF176" s="37">
        <v>5</v>
      </c>
      <c r="AG176" s="37">
        <v>26</v>
      </c>
    </row>
    <row r="177" spans="1:33">
      <c r="A177" s="37">
        <v>4</v>
      </c>
      <c r="B177" s="37">
        <v>175</v>
      </c>
      <c r="C177" s="37" t="s">
        <v>368</v>
      </c>
      <c r="D177" s="37">
        <v>5.8</v>
      </c>
      <c r="F177" s="37">
        <v>0.9</v>
      </c>
      <c r="G177" s="37" t="s">
        <v>369</v>
      </c>
      <c r="H177" s="37">
        <v>140</v>
      </c>
      <c r="I177" s="37">
        <v>32</v>
      </c>
    </row>
    <row r="178" spans="1:33">
      <c r="A178" s="37">
        <v>4</v>
      </c>
      <c r="B178" s="37">
        <v>176</v>
      </c>
      <c r="C178" s="37" t="s">
        <v>370</v>
      </c>
      <c r="D178" s="37">
        <v>2</v>
      </c>
      <c r="E178" s="37">
        <v>0.8</v>
      </c>
      <c r="H178" s="37">
        <v>526</v>
      </c>
      <c r="I178" s="37">
        <v>42</v>
      </c>
    </row>
    <row r="179" spans="1:33">
      <c r="A179" s="37">
        <v>4</v>
      </c>
      <c r="B179" s="37">
        <v>177</v>
      </c>
      <c r="C179" s="37" t="s">
        <v>371</v>
      </c>
      <c r="D179" s="37">
        <v>2.9</v>
      </c>
      <c r="F179" s="37">
        <v>1.1000000000000001</v>
      </c>
      <c r="G179" s="37" t="s">
        <v>122</v>
      </c>
      <c r="H179" s="37">
        <v>72</v>
      </c>
      <c r="I179" s="37">
        <v>32</v>
      </c>
      <c r="V179" s="37" t="s">
        <v>129</v>
      </c>
      <c r="Y179" s="37" t="s">
        <v>323</v>
      </c>
      <c r="Z179" s="37" t="s">
        <v>372</v>
      </c>
      <c r="AA179" s="37" t="s">
        <v>180</v>
      </c>
      <c r="AB179" s="37">
        <v>10</v>
      </c>
      <c r="AC179" s="37">
        <v>40</v>
      </c>
      <c r="AD179" s="37">
        <v>30</v>
      </c>
      <c r="AE179" s="37">
        <v>20</v>
      </c>
      <c r="AG179" s="37">
        <v>30</v>
      </c>
    </row>
    <row r="180" spans="1:33">
      <c r="A180" s="37">
        <v>4</v>
      </c>
      <c r="B180" s="37">
        <v>178</v>
      </c>
      <c r="C180" s="37" t="s">
        <v>373</v>
      </c>
      <c r="D180" s="37">
        <v>1.6</v>
      </c>
      <c r="E180" s="37">
        <v>0.8</v>
      </c>
      <c r="H180" s="37">
        <v>100</v>
      </c>
      <c r="I180" s="37">
        <v>43</v>
      </c>
    </row>
    <row r="181" spans="1:33">
      <c r="A181" s="37">
        <v>4</v>
      </c>
      <c r="B181" s="37">
        <v>179</v>
      </c>
      <c r="C181" s="37" t="s">
        <v>374</v>
      </c>
      <c r="D181" s="37">
        <v>2.2999999999999998</v>
      </c>
      <c r="F181" s="37">
        <v>1.2</v>
      </c>
      <c r="H181" s="37">
        <v>73</v>
      </c>
      <c r="I181" s="37">
        <v>44</v>
      </c>
      <c r="L181" s="37">
        <v>1</v>
      </c>
    </row>
    <row r="182" spans="1:33">
      <c r="A182" s="37">
        <v>4</v>
      </c>
      <c r="B182" s="37">
        <v>180</v>
      </c>
      <c r="C182" s="37" t="s">
        <v>375</v>
      </c>
      <c r="D182" s="37">
        <v>1.8</v>
      </c>
      <c r="E182" s="37">
        <v>0.9</v>
      </c>
      <c r="H182" s="37">
        <v>55</v>
      </c>
      <c r="I182" s="37">
        <v>39</v>
      </c>
      <c r="L182" s="37">
        <v>1</v>
      </c>
      <c r="M182" s="37">
        <v>61</v>
      </c>
      <c r="N182" s="37">
        <v>5.7</v>
      </c>
      <c r="O182" s="37">
        <v>200</v>
      </c>
      <c r="P182" s="37">
        <v>4.5</v>
      </c>
      <c r="Q182" s="37">
        <v>4.8</v>
      </c>
      <c r="R182" s="37">
        <v>4.9000000000000004</v>
      </c>
      <c r="V182" s="37" t="s">
        <v>129</v>
      </c>
      <c r="Y182" s="37" t="s">
        <v>376</v>
      </c>
      <c r="Z182" s="37" t="s">
        <v>167</v>
      </c>
      <c r="AA182" s="37" t="s">
        <v>180</v>
      </c>
      <c r="AB182" s="37">
        <v>5</v>
      </c>
      <c r="AC182" s="37">
        <v>30</v>
      </c>
      <c r="AD182" s="37">
        <v>50</v>
      </c>
      <c r="AE182" s="37">
        <v>10</v>
      </c>
      <c r="AF182" s="37">
        <v>5</v>
      </c>
      <c r="AG182" s="37">
        <v>37</v>
      </c>
    </row>
    <row r="183" spans="1:33">
      <c r="A183" s="37">
        <v>4</v>
      </c>
      <c r="B183" s="37">
        <v>181</v>
      </c>
      <c r="C183" s="37" t="s">
        <v>377</v>
      </c>
      <c r="D183" s="37">
        <v>2.9</v>
      </c>
      <c r="F183" s="37">
        <v>1</v>
      </c>
      <c r="H183" s="37">
        <v>174</v>
      </c>
      <c r="I183" s="37">
        <v>34</v>
      </c>
      <c r="J183" s="37">
        <v>2</v>
      </c>
      <c r="K183" s="37">
        <v>1</v>
      </c>
      <c r="L183" s="37">
        <v>1</v>
      </c>
    </row>
    <row r="184" spans="1:33">
      <c r="A184" s="37">
        <v>4</v>
      </c>
      <c r="B184" s="37">
        <v>182</v>
      </c>
      <c r="C184" s="37" t="s">
        <v>378</v>
      </c>
      <c r="D184" s="37">
        <v>2.1</v>
      </c>
      <c r="E184" s="37">
        <v>1</v>
      </c>
      <c r="H184" s="37">
        <v>90</v>
      </c>
      <c r="I184" s="37">
        <v>23</v>
      </c>
    </row>
    <row r="185" spans="1:33">
      <c r="A185" s="37">
        <v>4</v>
      </c>
      <c r="B185" s="37">
        <v>183</v>
      </c>
      <c r="C185" s="37" t="s">
        <v>379</v>
      </c>
      <c r="D185" s="37">
        <v>3</v>
      </c>
      <c r="F185" s="37">
        <v>1</v>
      </c>
      <c r="H185" s="37">
        <v>38</v>
      </c>
      <c r="I185" s="37">
        <v>40</v>
      </c>
    </row>
    <row r="186" spans="1:33">
      <c r="A186" s="37">
        <v>4</v>
      </c>
      <c r="B186" s="37">
        <v>184</v>
      </c>
      <c r="C186" s="37" t="s">
        <v>380</v>
      </c>
      <c r="D186" s="37">
        <v>1.9</v>
      </c>
      <c r="E186" s="37">
        <v>1.1000000000000001</v>
      </c>
      <c r="H186" s="37">
        <v>60</v>
      </c>
      <c r="I186" s="37">
        <v>32</v>
      </c>
    </row>
    <row r="187" spans="1:33">
      <c r="A187" s="37">
        <v>4</v>
      </c>
      <c r="B187" s="37">
        <v>185</v>
      </c>
      <c r="C187" s="37" t="s">
        <v>381</v>
      </c>
      <c r="D187" s="37">
        <v>2.6</v>
      </c>
      <c r="F187" s="37">
        <v>1.2</v>
      </c>
      <c r="G187" s="37" t="s">
        <v>122</v>
      </c>
      <c r="H187" s="37">
        <v>50</v>
      </c>
      <c r="I187" s="37">
        <v>32</v>
      </c>
    </row>
    <row r="188" spans="1:33">
      <c r="A188" s="37">
        <v>4</v>
      </c>
      <c r="B188" s="37">
        <v>186</v>
      </c>
      <c r="C188" s="37" t="s">
        <v>382</v>
      </c>
      <c r="D188" s="37">
        <v>1.5</v>
      </c>
      <c r="E188" s="37">
        <v>1</v>
      </c>
      <c r="H188" s="37">
        <v>50</v>
      </c>
      <c r="I188" s="37">
        <v>35</v>
      </c>
      <c r="M188" s="37">
        <v>63</v>
      </c>
      <c r="N188" s="37">
        <v>5.5</v>
      </c>
      <c r="O188" s="37">
        <v>200</v>
      </c>
      <c r="P188" s="37">
        <v>4.5</v>
      </c>
      <c r="Q188" s="37">
        <v>5</v>
      </c>
      <c r="R188" s="37">
        <v>4.2</v>
      </c>
      <c r="V188" s="37" t="s">
        <v>129</v>
      </c>
      <c r="Y188" s="37" t="s">
        <v>323</v>
      </c>
      <c r="Z188" s="37" t="s">
        <v>342</v>
      </c>
      <c r="AA188" s="37" t="s">
        <v>383</v>
      </c>
      <c r="AB188" s="37">
        <v>5</v>
      </c>
      <c r="AC188" s="37">
        <v>20</v>
      </c>
      <c r="AD188" s="37">
        <v>35</v>
      </c>
      <c r="AE188" s="37">
        <v>10</v>
      </c>
      <c r="AG188" s="37">
        <v>36</v>
      </c>
    </row>
    <row r="189" spans="1:33">
      <c r="A189" s="37">
        <v>4</v>
      </c>
      <c r="B189" s="37">
        <v>187</v>
      </c>
      <c r="C189" s="37" t="s">
        <v>384</v>
      </c>
      <c r="D189" s="37">
        <v>2.6</v>
      </c>
      <c r="F189" s="37">
        <v>1.4</v>
      </c>
      <c r="H189" s="37">
        <v>90</v>
      </c>
      <c r="I189" s="37">
        <v>34</v>
      </c>
      <c r="J189" s="37">
        <v>1</v>
      </c>
    </row>
    <row r="190" spans="1:33">
      <c r="A190" s="37">
        <v>4</v>
      </c>
      <c r="B190" s="37">
        <v>188</v>
      </c>
      <c r="C190" s="37" t="s">
        <v>385</v>
      </c>
      <c r="D190" s="37">
        <v>2</v>
      </c>
      <c r="E190" s="37">
        <v>1</v>
      </c>
      <c r="H190" s="37">
        <v>112</v>
      </c>
      <c r="I190" s="37">
        <v>40</v>
      </c>
      <c r="J190" s="37">
        <v>1</v>
      </c>
    </row>
    <row r="191" spans="1:33">
      <c r="A191" s="37">
        <v>4</v>
      </c>
      <c r="B191" s="37">
        <v>189</v>
      </c>
      <c r="C191" s="37" t="s">
        <v>386</v>
      </c>
      <c r="D191" s="37">
        <v>2.1</v>
      </c>
      <c r="E191" s="37">
        <v>0.6</v>
      </c>
      <c r="H191" s="37">
        <v>280</v>
      </c>
      <c r="I191" s="37">
        <v>16</v>
      </c>
    </row>
    <row r="192" spans="1:33">
      <c r="A192" s="37">
        <v>4</v>
      </c>
      <c r="B192" s="37">
        <v>190</v>
      </c>
      <c r="C192" s="37" t="s">
        <v>387</v>
      </c>
      <c r="D192" s="37">
        <v>2.2000000000000002</v>
      </c>
      <c r="F192" s="37">
        <v>1</v>
      </c>
      <c r="H192" s="37">
        <v>82</v>
      </c>
      <c r="I192" s="37">
        <v>30</v>
      </c>
    </row>
    <row r="193" spans="1:34">
      <c r="A193" s="37">
        <v>4</v>
      </c>
      <c r="B193" s="37">
        <v>191</v>
      </c>
      <c r="C193" s="37" t="s">
        <v>388</v>
      </c>
      <c r="D193" s="37">
        <v>2</v>
      </c>
      <c r="E193" s="37">
        <v>1.1000000000000001</v>
      </c>
      <c r="H193" s="37">
        <v>132</v>
      </c>
      <c r="I193" s="37">
        <v>33</v>
      </c>
    </row>
    <row r="194" spans="1:34">
      <c r="A194" s="37">
        <v>4</v>
      </c>
      <c r="B194" s="37">
        <v>192</v>
      </c>
      <c r="C194" s="37" t="s">
        <v>389</v>
      </c>
      <c r="D194" s="37">
        <v>4.5999999999999996</v>
      </c>
      <c r="F194" s="37">
        <v>1.5</v>
      </c>
      <c r="H194" s="37">
        <v>105</v>
      </c>
      <c r="I194" s="37">
        <v>30</v>
      </c>
    </row>
    <row r="195" spans="1:34">
      <c r="A195" s="37">
        <v>4</v>
      </c>
      <c r="B195" s="37">
        <v>193</v>
      </c>
      <c r="C195" s="37" t="s">
        <v>390</v>
      </c>
      <c r="D195" s="37">
        <v>2.1</v>
      </c>
      <c r="E195" s="37">
        <v>1</v>
      </c>
      <c r="H195" s="37">
        <v>202</v>
      </c>
      <c r="I195" s="37">
        <v>35</v>
      </c>
      <c r="L195" s="37">
        <v>5</v>
      </c>
    </row>
    <row r="196" spans="1:34">
      <c r="A196" s="37">
        <v>4</v>
      </c>
      <c r="B196" s="37">
        <v>194</v>
      </c>
      <c r="C196" s="37" t="s">
        <v>391</v>
      </c>
      <c r="D196" s="37">
        <v>2.8</v>
      </c>
      <c r="F196" s="37">
        <v>1.3</v>
      </c>
      <c r="G196" s="37" t="s">
        <v>122</v>
      </c>
      <c r="H196" s="37">
        <v>52</v>
      </c>
      <c r="I196" s="37">
        <v>32</v>
      </c>
      <c r="V196" s="37" t="s">
        <v>241</v>
      </c>
      <c r="W196" s="37" t="s">
        <v>242</v>
      </c>
      <c r="X196" s="37" t="s">
        <v>196</v>
      </c>
      <c r="Y196" s="37" t="s">
        <v>323</v>
      </c>
      <c r="Z196" s="37" t="s">
        <v>342</v>
      </c>
      <c r="AA196" s="37" t="s">
        <v>383</v>
      </c>
      <c r="AB196" s="37">
        <v>5</v>
      </c>
      <c r="AC196" s="37">
        <v>20</v>
      </c>
      <c r="AD196" s="37">
        <v>35</v>
      </c>
      <c r="AE196" s="37">
        <v>40</v>
      </c>
      <c r="AG196" s="37">
        <v>31</v>
      </c>
    </row>
    <row r="197" spans="1:34">
      <c r="A197" s="37">
        <v>4</v>
      </c>
      <c r="B197" s="37">
        <v>195</v>
      </c>
      <c r="C197" s="37" t="s">
        <v>392</v>
      </c>
      <c r="D197" s="37">
        <v>1.9</v>
      </c>
      <c r="E197" s="37">
        <v>1</v>
      </c>
      <c r="H197" s="37">
        <v>162</v>
      </c>
      <c r="I197" s="37">
        <v>40</v>
      </c>
    </row>
    <row r="198" spans="1:34">
      <c r="A198" s="37">
        <v>4</v>
      </c>
      <c r="B198" s="37">
        <v>196</v>
      </c>
      <c r="C198" s="37" t="s">
        <v>393</v>
      </c>
      <c r="D198" s="37">
        <v>2.9</v>
      </c>
      <c r="F198" s="37">
        <v>1.3</v>
      </c>
      <c r="H198" s="37">
        <v>78</v>
      </c>
      <c r="I198" s="37">
        <v>40</v>
      </c>
      <c r="L198" s="37">
        <v>2</v>
      </c>
    </row>
    <row r="199" spans="1:34">
      <c r="A199" s="37">
        <v>4</v>
      </c>
      <c r="B199" s="37">
        <v>197</v>
      </c>
      <c r="C199" s="37" t="s">
        <v>394</v>
      </c>
      <c r="D199" s="37">
        <v>2</v>
      </c>
      <c r="E199" s="37">
        <v>0.5</v>
      </c>
      <c r="H199" s="37">
        <v>15</v>
      </c>
      <c r="I199" s="37">
        <v>40</v>
      </c>
      <c r="AH199" s="37" t="s">
        <v>395</v>
      </c>
    </row>
    <row r="200" spans="1:34">
      <c r="A200" s="37">
        <v>4</v>
      </c>
      <c r="B200" s="37">
        <v>198</v>
      </c>
      <c r="C200" s="37" t="s">
        <v>396</v>
      </c>
      <c r="D200" s="37">
        <v>3.2</v>
      </c>
      <c r="F200" s="37">
        <v>1.4</v>
      </c>
      <c r="G200" s="37" t="s">
        <v>122</v>
      </c>
      <c r="H200" s="37">
        <v>81</v>
      </c>
      <c r="I200" s="37">
        <v>30</v>
      </c>
    </row>
    <row r="201" spans="1:34">
      <c r="A201" s="37">
        <v>4</v>
      </c>
      <c r="B201" s="37">
        <v>199</v>
      </c>
      <c r="C201" s="37" t="s">
        <v>397</v>
      </c>
      <c r="D201" s="37">
        <v>1.6</v>
      </c>
      <c r="E201" s="37">
        <v>0.9</v>
      </c>
      <c r="H201" s="37">
        <v>75</v>
      </c>
      <c r="I201" s="37">
        <v>37</v>
      </c>
      <c r="L201" s="37">
        <v>1</v>
      </c>
      <c r="M201" s="37">
        <v>75</v>
      </c>
      <c r="N201" s="37">
        <v>4.9000000000000004</v>
      </c>
      <c r="O201" s="37">
        <v>300</v>
      </c>
      <c r="P201" s="37">
        <v>4.7</v>
      </c>
      <c r="Q201" s="37">
        <v>4.9000000000000004</v>
      </c>
      <c r="R201" s="37">
        <v>3.8</v>
      </c>
      <c r="V201" s="37" t="s">
        <v>241</v>
      </c>
      <c r="W201" s="37" t="s">
        <v>242</v>
      </c>
      <c r="X201" s="37" t="s">
        <v>144</v>
      </c>
      <c r="Y201" s="37" t="s">
        <v>323</v>
      </c>
      <c r="Z201" s="37" t="s">
        <v>303</v>
      </c>
      <c r="AA201" s="37" t="s">
        <v>144</v>
      </c>
      <c r="AB201" s="37">
        <v>5</v>
      </c>
      <c r="AC201" s="37">
        <v>15</v>
      </c>
      <c r="AD201" s="37">
        <v>40</v>
      </c>
      <c r="AE201" s="37">
        <v>40</v>
      </c>
      <c r="AG201" s="37">
        <v>39</v>
      </c>
    </row>
    <row r="202" spans="1:34">
      <c r="A202" s="37">
        <v>4</v>
      </c>
      <c r="B202" s="37">
        <v>200</v>
      </c>
      <c r="C202" s="37" t="s">
        <v>398</v>
      </c>
      <c r="D202" s="37">
        <v>5.3</v>
      </c>
      <c r="F202" s="37">
        <v>0.7</v>
      </c>
      <c r="G202" s="37" t="s">
        <v>163</v>
      </c>
      <c r="H202" s="37">
        <v>132</v>
      </c>
      <c r="I202" s="37">
        <v>35</v>
      </c>
      <c r="V202" s="37" t="s">
        <v>129</v>
      </c>
      <c r="X202" s="37" t="s">
        <v>242</v>
      </c>
      <c r="Y202" s="37" t="s">
        <v>323</v>
      </c>
      <c r="Z202" s="37" t="s">
        <v>303</v>
      </c>
      <c r="AA202" s="37" t="s">
        <v>144</v>
      </c>
      <c r="AB202" s="37">
        <v>15</v>
      </c>
      <c r="AC202" s="37">
        <v>40</v>
      </c>
      <c r="AD202" s="37">
        <v>20</v>
      </c>
      <c r="AE202" s="37">
        <v>10</v>
      </c>
      <c r="AF202" s="37">
        <v>15</v>
      </c>
      <c r="AG202" s="37">
        <v>35</v>
      </c>
    </row>
    <row r="203" spans="1:34">
      <c r="A203" s="37">
        <v>4</v>
      </c>
      <c r="B203" s="37">
        <v>201</v>
      </c>
      <c r="C203" s="37" t="s">
        <v>399</v>
      </c>
      <c r="D203" s="37">
        <v>2</v>
      </c>
      <c r="E203" s="37">
        <v>1.5</v>
      </c>
      <c r="H203" s="37">
        <v>48</v>
      </c>
      <c r="I203" s="37">
        <v>30</v>
      </c>
      <c r="L203" s="37">
        <v>2</v>
      </c>
    </row>
    <row r="204" spans="1:34">
      <c r="A204" s="37">
        <v>4</v>
      </c>
      <c r="B204" s="37">
        <v>202</v>
      </c>
      <c r="C204" s="37" t="s">
        <v>400</v>
      </c>
      <c r="D204" s="37">
        <v>2.4</v>
      </c>
      <c r="F204" s="37">
        <v>1.3</v>
      </c>
      <c r="H204" s="37">
        <v>42</v>
      </c>
      <c r="I204" s="37">
        <v>24</v>
      </c>
      <c r="K204" s="37">
        <v>1</v>
      </c>
    </row>
    <row r="205" spans="1:34">
      <c r="A205" s="37">
        <v>4</v>
      </c>
      <c r="B205" s="37">
        <v>203</v>
      </c>
      <c r="C205" s="37" t="s">
        <v>401</v>
      </c>
      <c r="D205" s="37">
        <v>2.1</v>
      </c>
      <c r="E205" s="37">
        <v>1</v>
      </c>
      <c r="H205" s="37">
        <v>300</v>
      </c>
      <c r="I205" s="37">
        <v>40</v>
      </c>
      <c r="J205" s="37">
        <v>1</v>
      </c>
      <c r="K205" s="37">
        <v>1</v>
      </c>
      <c r="L205" s="37">
        <v>2</v>
      </c>
    </row>
    <row r="206" spans="1:34">
      <c r="A206" s="37">
        <v>4</v>
      </c>
      <c r="B206" s="37">
        <v>204</v>
      </c>
      <c r="C206" s="37" t="s">
        <v>402</v>
      </c>
      <c r="D206" s="37">
        <v>3.2</v>
      </c>
      <c r="F206" s="37">
        <v>1.4</v>
      </c>
      <c r="H206" s="37">
        <v>78</v>
      </c>
      <c r="I206" s="37">
        <v>35</v>
      </c>
    </row>
    <row r="207" spans="1:34">
      <c r="A207" s="37">
        <v>4</v>
      </c>
      <c r="B207" s="37">
        <v>205</v>
      </c>
      <c r="C207" s="37" t="s">
        <v>403</v>
      </c>
      <c r="D207" s="37">
        <v>2.1</v>
      </c>
      <c r="E207" s="37">
        <v>1.1000000000000001</v>
      </c>
      <c r="H207" s="37">
        <v>54</v>
      </c>
      <c r="I207" s="37">
        <v>32</v>
      </c>
      <c r="M207" s="37">
        <v>60</v>
      </c>
      <c r="N207" s="37">
        <v>6.2</v>
      </c>
      <c r="O207" s="37">
        <v>160</v>
      </c>
      <c r="P207" s="37">
        <v>4.8</v>
      </c>
      <c r="Q207" s="37">
        <v>5.3</v>
      </c>
      <c r="R207" s="37">
        <v>4.7</v>
      </c>
      <c r="V207" s="37" t="s">
        <v>129</v>
      </c>
      <c r="X207" s="37" t="s">
        <v>196</v>
      </c>
      <c r="Y207" s="37" t="s">
        <v>323</v>
      </c>
      <c r="Z207" s="37" t="s">
        <v>303</v>
      </c>
      <c r="AA207" s="37" t="s">
        <v>383</v>
      </c>
      <c r="AB207" s="37">
        <v>5</v>
      </c>
      <c r="AC207" s="37">
        <v>15</v>
      </c>
      <c r="AD207" s="37">
        <v>35</v>
      </c>
      <c r="AE207" s="37">
        <v>30</v>
      </c>
      <c r="AF207" s="37">
        <v>10</v>
      </c>
      <c r="AG207" s="37">
        <v>32</v>
      </c>
    </row>
    <row r="208" spans="1:34">
      <c r="A208" s="37">
        <v>4</v>
      </c>
      <c r="B208" s="37">
        <v>206</v>
      </c>
      <c r="C208" s="37" t="s">
        <v>404</v>
      </c>
      <c r="D208" s="37">
        <v>6.4</v>
      </c>
      <c r="F208" s="37">
        <v>0.9</v>
      </c>
      <c r="H208" s="37">
        <v>162</v>
      </c>
      <c r="I208" s="37">
        <v>30</v>
      </c>
      <c r="L208" s="37">
        <v>1</v>
      </c>
      <c r="AH208" s="37" t="s">
        <v>405</v>
      </c>
    </row>
    <row r="209" spans="1:34">
      <c r="A209" s="37">
        <v>5</v>
      </c>
      <c r="B209" s="37">
        <v>207</v>
      </c>
      <c r="C209" s="37" t="s">
        <v>406</v>
      </c>
      <c r="D209" s="37">
        <v>2</v>
      </c>
      <c r="E209" s="37">
        <v>1.2</v>
      </c>
      <c r="H209" s="37">
        <v>36</v>
      </c>
      <c r="I209" s="37">
        <v>20</v>
      </c>
    </row>
    <row r="210" spans="1:34">
      <c r="A210" s="37">
        <v>5</v>
      </c>
      <c r="B210" s="37">
        <v>208</v>
      </c>
      <c r="C210" s="37" t="s">
        <v>407</v>
      </c>
      <c r="D210" s="37">
        <v>3.4</v>
      </c>
      <c r="F210" s="37">
        <v>1.5</v>
      </c>
      <c r="H210" s="37">
        <v>33</v>
      </c>
      <c r="I210" s="37">
        <v>27</v>
      </c>
    </row>
    <row r="211" spans="1:34">
      <c r="A211" s="37">
        <v>5</v>
      </c>
      <c r="B211" s="37">
        <v>209</v>
      </c>
      <c r="C211" s="37" t="s">
        <v>408</v>
      </c>
      <c r="D211" s="37">
        <v>2.4</v>
      </c>
      <c r="E211" s="37">
        <v>1.3</v>
      </c>
      <c r="H211" s="37">
        <v>44</v>
      </c>
      <c r="I211" s="37">
        <v>26</v>
      </c>
    </row>
    <row r="212" spans="1:34">
      <c r="A212" s="37">
        <v>5</v>
      </c>
      <c r="B212" s="37">
        <v>210</v>
      </c>
      <c r="C212" s="37" t="s">
        <v>409</v>
      </c>
      <c r="D212" s="37">
        <v>6.5</v>
      </c>
      <c r="F212" s="37">
        <v>1.3</v>
      </c>
      <c r="H212" s="37">
        <v>123</v>
      </c>
      <c r="I212" s="37">
        <v>30</v>
      </c>
    </row>
    <row r="213" spans="1:34">
      <c r="A213" s="37">
        <v>5</v>
      </c>
      <c r="B213" s="37">
        <v>211</v>
      </c>
      <c r="C213" s="37" t="s">
        <v>410</v>
      </c>
      <c r="D213" s="37">
        <v>2.8</v>
      </c>
      <c r="E213" s="37">
        <v>1.2</v>
      </c>
      <c r="H213" s="37">
        <v>105</v>
      </c>
      <c r="I213" s="37">
        <v>27</v>
      </c>
      <c r="L213" s="37">
        <v>1</v>
      </c>
      <c r="M213" s="37">
        <v>54</v>
      </c>
      <c r="N213" s="37">
        <v>7.2</v>
      </c>
      <c r="O213" s="37">
        <v>100</v>
      </c>
      <c r="P213" s="37">
        <v>7.2</v>
      </c>
      <c r="Q213" s="37">
        <v>2.4</v>
      </c>
      <c r="R213" s="37">
        <v>3</v>
      </c>
      <c r="V213" s="37" t="s">
        <v>241</v>
      </c>
      <c r="W213" s="37" t="s">
        <v>144</v>
      </c>
      <c r="X213" s="37" t="s">
        <v>242</v>
      </c>
      <c r="Y213" s="37" t="s">
        <v>323</v>
      </c>
      <c r="Z213" s="37" t="s">
        <v>342</v>
      </c>
      <c r="AA213" s="37" t="s">
        <v>342</v>
      </c>
      <c r="AB213" s="37">
        <v>5</v>
      </c>
      <c r="AC213" s="37">
        <v>10</v>
      </c>
      <c r="AD213" s="37">
        <v>15</v>
      </c>
      <c r="AE213" s="37">
        <v>30</v>
      </c>
      <c r="AF213" s="37">
        <v>40</v>
      </c>
      <c r="AG213" s="37">
        <v>23</v>
      </c>
      <c r="AH213" s="37" t="s">
        <v>411</v>
      </c>
    </row>
    <row r="214" spans="1:34">
      <c r="A214" s="37">
        <v>5</v>
      </c>
      <c r="B214" s="37">
        <v>212</v>
      </c>
      <c r="C214" s="37" t="s">
        <v>412</v>
      </c>
      <c r="D214" s="37">
        <v>2.4</v>
      </c>
      <c r="F214" s="37">
        <v>1.6</v>
      </c>
      <c r="H214" s="37">
        <v>60</v>
      </c>
      <c r="I214" s="37">
        <v>28</v>
      </c>
    </row>
    <row r="215" spans="1:34">
      <c r="A215" s="37">
        <v>5</v>
      </c>
      <c r="B215" s="37">
        <v>213</v>
      </c>
      <c r="C215" s="37" t="s">
        <v>413</v>
      </c>
      <c r="D215" s="37">
        <v>1.8</v>
      </c>
      <c r="E215" s="37">
        <v>1.1000000000000001</v>
      </c>
      <c r="H215" s="37">
        <v>47</v>
      </c>
      <c r="I215" s="37">
        <v>28</v>
      </c>
    </row>
    <row r="216" spans="1:34">
      <c r="A216" s="37">
        <v>5</v>
      </c>
      <c r="B216" s="37">
        <v>214</v>
      </c>
      <c r="C216" s="37" t="s">
        <v>414</v>
      </c>
      <c r="D216" s="37">
        <v>3.3</v>
      </c>
      <c r="F216" s="37">
        <v>1.6</v>
      </c>
      <c r="H216" s="37">
        <v>40</v>
      </c>
      <c r="I216" s="37">
        <v>23</v>
      </c>
      <c r="V216" s="37" t="s">
        <v>241</v>
      </c>
      <c r="W216" s="37" t="s">
        <v>242</v>
      </c>
      <c r="X216" s="37" t="s">
        <v>242</v>
      </c>
      <c r="Y216" s="37" t="s">
        <v>139</v>
      </c>
      <c r="AB216" s="37">
        <v>10</v>
      </c>
      <c r="AC216" s="37">
        <v>20</v>
      </c>
      <c r="AD216" s="37">
        <v>30</v>
      </c>
      <c r="AE216" s="37">
        <v>20</v>
      </c>
      <c r="AF216" s="37">
        <v>20</v>
      </c>
      <c r="AG216" s="37">
        <v>23</v>
      </c>
    </row>
    <row r="217" spans="1:34">
      <c r="A217" s="37">
        <v>5</v>
      </c>
      <c r="B217" s="37">
        <v>215</v>
      </c>
      <c r="C217" s="37" t="s">
        <v>415</v>
      </c>
      <c r="D217" s="37">
        <v>1.8</v>
      </c>
      <c r="E217" s="37">
        <v>1</v>
      </c>
      <c r="H217" s="37">
        <v>36</v>
      </c>
      <c r="I217" s="37">
        <v>31</v>
      </c>
    </row>
    <row r="218" spans="1:34">
      <c r="A218" s="37">
        <v>5</v>
      </c>
      <c r="B218" s="37">
        <v>216</v>
      </c>
      <c r="C218" s="37" t="s">
        <v>416</v>
      </c>
      <c r="D218" s="37">
        <v>3.6</v>
      </c>
      <c r="F218" s="37">
        <v>1.7</v>
      </c>
      <c r="H218" s="37">
        <v>38</v>
      </c>
      <c r="I218" s="37">
        <v>23</v>
      </c>
    </row>
    <row r="219" spans="1:34">
      <c r="A219" s="37">
        <v>5</v>
      </c>
      <c r="B219" s="37">
        <v>217</v>
      </c>
      <c r="C219" s="37" t="s">
        <v>417</v>
      </c>
      <c r="D219" s="37">
        <v>2</v>
      </c>
      <c r="E219" s="37">
        <v>1.2</v>
      </c>
      <c r="H219" s="37">
        <v>47</v>
      </c>
      <c r="I219" s="37">
        <v>26</v>
      </c>
    </row>
    <row r="220" spans="1:34">
      <c r="A220" s="37">
        <v>5</v>
      </c>
      <c r="B220" s="37">
        <v>218</v>
      </c>
      <c r="C220" s="37" t="s">
        <v>418</v>
      </c>
      <c r="D220" s="37">
        <v>23.1</v>
      </c>
      <c r="F220" s="37">
        <v>2.1</v>
      </c>
      <c r="H220" s="37">
        <v>40</v>
      </c>
      <c r="I220" s="37">
        <v>26</v>
      </c>
    </row>
    <row r="221" spans="1:34">
      <c r="A221" s="37">
        <v>5</v>
      </c>
      <c r="B221" s="37">
        <v>219</v>
      </c>
      <c r="C221" s="37" t="s">
        <v>419</v>
      </c>
      <c r="D221" s="37">
        <v>1.8</v>
      </c>
      <c r="E221" s="37">
        <v>0.6</v>
      </c>
      <c r="H221" s="37">
        <v>276</v>
      </c>
      <c r="I221" s="37">
        <v>43</v>
      </c>
      <c r="L221" s="37">
        <v>2</v>
      </c>
      <c r="M221" s="37">
        <v>64</v>
      </c>
      <c r="N221" s="37">
        <v>5.4</v>
      </c>
      <c r="O221" s="37">
        <v>100</v>
      </c>
      <c r="P221" s="37">
        <v>3.3</v>
      </c>
      <c r="Q221" s="37">
        <v>3.8</v>
      </c>
      <c r="R221" s="37">
        <v>4.7</v>
      </c>
      <c r="V221" s="37" t="s">
        <v>420</v>
      </c>
      <c r="W221" s="37" t="s">
        <v>242</v>
      </c>
      <c r="X221" s="37" t="s">
        <v>144</v>
      </c>
      <c r="Y221" s="37" t="s">
        <v>129</v>
      </c>
      <c r="AA221" s="37" t="s">
        <v>144</v>
      </c>
      <c r="AB221" s="37">
        <v>10</v>
      </c>
      <c r="AC221" s="37">
        <v>30</v>
      </c>
      <c r="AD221" s="37">
        <v>30</v>
      </c>
      <c r="AE221" s="37">
        <v>30</v>
      </c>
      <c r="AG221" s="37">
        <v>46</v>
      </c>
    </row>
    <row r="222" spans="1:34">
      <c r="A222" s="37">
        <v>5</v>
      </c>
      <c r="B222" s="37">
        <v>220</v>
      </c>
      <c r="C222" s="37" t="s">
        <v>421</v>
      </c>
      <c r="D222" s="37">
        <v>4</v>
      </c>
      <c r="F222" s="37">
        <v>0.9</v>
      </c>
      <c r="H222" s="37">
        <v>120</v>
      </c>
      <c r="I222" s="37">
        <v>33</v>
      </c>
      <c r="V222" s="37" t="s">
        <v>129</v>
      </c>
      <c r="Y222" s="37" t="s">
        <v>216</v>
      </c>
      <c r="AB222" s="37">
        <v>10</v>
      </c>
      <c r="AC222" s="37">
        <v>30</v>
      </c>
      <c r="AD222" s="37">
        <v>40</v>
      </c>
      <c r="AE222" s="37">
        <v>15</v>
      </c>
      <c r="AF222" s="37">
        <v>5</v>
      </c>
      <c r="AG222" s="37">
        <v>33</v>
      </c>
    </row>
    <row r="223" spans="1:34">
      <c r="A223" s="37">
        <v>5</v>
      </c>
      <c r="B223" s="37">
        <v>221</v>
      </c>
      <c r="C223" s="37" t="s">
        <v>422</v>
      </c>
      <c r="D223" s="37">
        <v>2.4</v>
      </c>
      <c r="E223" s="37">
        <v>1</v>
      </c>
      <c r="H223" s="37">
        <v>76</v>
      </c>
      <c r="I223" s="37">
        <v>26</v>
      </c>
      <c r="J223" s="37">
        <v>1</v>
      </c>
    </row>
    <row r="224" spans="1:34">
      <c r="A224" s="37">
        <v>5</v>
      </c>
      <c r="B224" s="37">
        <v>222</v>
      </c>
      <c r="C224" s="37" t="s">
        <v>421</v>
      </c>
      <c r="D224" s="37">
        <v>3.6</v>
      </c>
      <c r="F224" s="37">
        <v>1</v>
      </c>
      <c r="H224" s="37">
        <v>78</v>
      </c>
      <c r="I224" s="37">
        <v>23</v>
      </c>
    </row>
    <row r="225" spans="1:34">
      <c r="A225" s="37">
        <v>5</v>
      </c>
      <c r="B225" s="37">
        <v>223</v>
      </c>
      <c r="C225" s="37" t="s">
        <v>423</v>
      </c>
      <c r="D225" s="37">
        <v>1.8</v>
      </c>
      <c r="E225" s="37">
        <v>0.9</v>
      </c>
      <c r="H225" s="37">
        <v>72</v>
      </c>
      <c r="I225" s="37">
        <v>20</v>
      </c>
    </row>
    <row r="226" spans="1:34">
      <c r="A226" s="37">
        <v>5</v>
      </c>
      <c r="B226" s="37">
        <v>224</v>
      </c>
      <c r="C226" s="37" t="s">
        <v>424</v>
      </c>
      <c r="D226" s="37">
        <v>2.4</v>
      </c>
      <c r="F226" s="37">
        <v>1.3</v>
      </c>
      <c r="H226" s="37">
        <v>70</v>
      </c>
      <c r="I226" s="37">
        <v>29</v>
      </c>
    </row>
    <row r="227" spans="1:34">
      <c r="A227" s="37">
        <v>5</v>
      </c>
      <c r="B227" s="37">
        <v>225</v>
      </c>
      <c r="C227" s="37" t="s">
        <v>425</v>
      </c>
      <c r="D227" s="37">
        <v>1.8</v>
      </c>
      <c r="E227" s="37">
        <v>0.8</v>
      </c>
      <c r="H227" s="37">
        <v>123</v>
      </c>
      <c r="I227" s="37">
        <v>25</v>
      </c>
      <c r="M227" s="37">
        <v>76</v>
      </c>
      <c r="N227" s="37">
        <v>5.3</v>
      </c>
      <c r="O227" s="37">
        <v>175</v>
      </c>
      <c r="P227" s="37">
        <v>2.6</v>
      </c>
      <c r="Q227" s="37">
        <v>3.9</v>
      </c>
      <c r="R227" s="37">
        <v>4.5</v>
      </c>
      <c r="V227" s="37" t="s">
        <v>420</v>
      </c>
      <c r="W227" s="37" t="s">
        <v>196</v>
      </c>
      <c r="X227" s="37" t="s">
        <v>242</v>
      </c>
      <c r="Y227" s="37" t="s">
        <v>127</v>
      </c>
      <c r="Z227" s="37" t="s">
        <v>303</v>
      </c>
      <c r="AA227" s="37" t="s">
        <v>180</v>
      </c>
      <c r="AB227" s="37">
        <v>5</v>
      </c>
      <c r="AC227" s="37">
        <v>25</v>
      </c>
      <c r="AD227" s="37">
        <v>50</v>
      </c>
      <c r="AE227" s="37">
        <v>20</v>
      </c>
      <c r="AG227" s="37">
        <v>33</v>
      </c>
    </row>
    <row r="228" spans="1:34">
      <c r="A228" s="37">
        <v>5</v>
      </c>
      <c r="B228" s="37">
        <v>226</v>
      </c>
      <c r="C228" s="37" t="s">
        <v>426</v>
      </c>
      <c r="D228" s="37">
        <v>3.9</v>
      </c>
      <c r="F228" s="37">
        <v>0.9</v>
      </c>
      <c r="H228" s="37">
        <v>147</v>
      </c>
      <c r="I228" s="37">
        <v>22</v>
      </c>
    </row>
    <row r="229" spans="1:34">
      <c r="A229" s="37">
        <v>5</v>
      </c>
      <c r="B229" s="37">
        <v>227</v>
      </c>
      <c r="C229" s="37" t="s">
        <v>427</v>
      </c>
      <c r="D229" s="37">
        <v>1.6</v>
      </c>
      <c r="E229" s="37">
        <v>0.8</v>
      </c>
      <c r="H229" s="37">
        <v>115</v>
      </c>
      <c r="I229" s="37">
        <v>26</v>
      </c>
      <c r="L229" s="37">
        <v>1</v>
      </c>
    </row>
    <row r="230" spans="1:34">
      <c r="A230" s="37">
        <v>5</v>
      </c>
      <c r="B230" s="37">
        <v>228</v>
      </c>
      <c r="C230" s="37" t="s">
        <v>428</v>
      </c>
      <c r="D230" s="37">
        <v>4.2</v>
      </c>
      <c r="F230" s="37">
        <v>1.2</v>
      </c>
      <c r="H230" s="37">
        <v>53</v>
      </c>
      <c r="I230" s="37">
        <v>23</v>
      </c>
      <c r="V230" s="37" t="s">
        <v>129</v>
      </c>
      <c r="Y230" s="37" t="s">
        <v>127</v>
      </c>
      <c r="Z230" s="37" t="s">
        <v>342</v>
      </c>
      <c r="AA230" s="37" t="s">
        <v>383</v>
      </c>
      <c r="AB230" s="37">
        <v>15</v>
      </c>
      <c r="AC230" s="37">
        <v>30</v>
      </c>
      <c r="AD230" s="37">
        <v>30</v>
      </c>
      <c r="AE230" s="37">
        <v>5</v>
      </c>
      <c r="AF230" s="37">
        <v>20</v>
      </c>
      <c r="AG230" s="37">
        <v>23</v>
      </c>
    </row>
    <row r="231" spans="1:34">
      <c r="A231" s="37">
        <v>5</v>
      </c>
      <c r="B231" s="37">
        <v>229</v>
      </c>
      <c r="C231" s="37" t="s">
        <v>429</v>
      </c>
      <c r="D231" s="37">
        <v>2.2999999999999998</v>
      </c>
      <c r="E231" s="37">
        <v>0.6</v>
      </c>
      <c r="H231" s="37">
        <v>271</v>
      </c>
      <c r="I231" s="37">
        <v>34</v>
      </c>
      <c r="L231" s="37">
        <v>5</v>
      </c>
    </row>
    <row r="232" spans="1:34">
      <c r="A232" s="37">
        <v>5</v>
      </c>
      <c r="B232" s="37">
        <v>230</v>
      </c>
      <c r="C232" s="37" t="s">
        <v>430</v>
      </c>
      <c r="D232" s="37">
        <v>2.4</v>
      </c>
      <c r="F232" s="37">
        <v>1.3</v>
      </c>
      <c r="G232" s="37" t="s">
        <v>163</v>
      </c>
      <c r="H232" s="37">
        <v>177</v>
      </c>
      <c r="I232" s="37">
        <v>30</v>
      </c>
      <c r="L232" s="37">
        <v>5</v>
      </c>
      <c r="AH232" s="37" t="s">
        <v>431</v>
      </c>
    </row>
    <row r="233" spans="1:34">
      <c r="A233" s="37">
        <v>5</v>
      </c>
      <c r="B233" s="37">
        <v>231</v>
      </c>
      <c r="C233" s="37" t="s">
        <v>432</v>
      </c>
      <c r="D233" s="37">
        <v>1.5</v>
      </c>
      <c r="E233" s="37">
        <v>0.8</v>
      </c>
      <c r="H233" s="37">
        <v>200</v>
      </c>
      <c r="I233" s="37">
        <v>40</v>
      </c>
      <c r="L233" s="37">
        <v>2</v>
      </c>
      <c r="M233" s="37">
        <v>90</v>
      </c>
      <c r="N233" s="37">
        <v>4.5999999999999996</v>
      </c>
      <c r="O233" s="37">
        <v>450</v>
      </c>
      <c r="P233" s="37">
        <v>2.9</v>
      </c>
      <c r="Q233" s="37">
        <v>3.8</v>
      </c>
      <c r="R233" s="37">
        <v>4.3</v>
      </c>
      <c r="S233" s="37">
        <v>60</v>
      </c>
      <c r="T233" s="37">
        <v>60</v>
      </c>
      <c r="V233" s="37" t="s">
        <v>241</v>
      </c>
      <c r="W233" s="37" t="s">
        <v>242</v>
      </c>
      <c r="X233" s="37" t="s">
        <v>196</v>
      </c>
      <c r="Y233" s="37" t="s">
        <v>127</v>
      </c>
      <c r="Z233" s="37" t="s">
        <v>433</v>
      </c>
      <c r="AA233" s="37" t="s">
        <v>242</v>
      </c>
      <c r="AB233" s="37">
        <v>5</v>
      </c>
      <c r="AC233" s="37">
        <v>20</v>
      </c>
      <c r="AD233" s="37">
        <v>30</v>
      </c>
      <c r="AE233" s="37">
        <v>45</v>
      </c>
      <c r="AG233" s="37">
        <v>38</v>
      </c>
    </row>
    <row r="234" spans="1:34">
      <c r="A234" s="37">
        <v>5</v>
      </c>
      <c r="B234" s="37">
        <v>232</v>
      </c>
      <c r="C234" s="37" t="s">
        <v>434</v>
      </c>
      <c r="D234" s="37">
        <v>1.9</v>
      </c>
      <c r="F234" s="37">
        <v>1.3</v>
      </c>
      <c r="H234" s="37">
        <v>99</v>
      </c>
      <c r="I234" s="37">
        <v>40</v>
      </c>
      <c r="J234" s="37">
        <v>2</v>
      </c>
      <c r="L234" s="37">
        <v>1</v>
      </c>
    </row>
    <row r="235" spans="1:34">
      <c r="A235" s="37">
        <v>5</v>
      </c>
      <c r="B235" s="37">
        <v>233</v>
      </c>
      <c r="C235" s="37" t="s">
        <v>435</v>
      </c>
      <c r="D235" s="37">
        <v>1.9</v>
      </c>
      <c r="E235" s="37">
        <v>0.5</v>
      </c>
      <c r="H235" s="37">
        <v>1094</v>
      </c>
      <c r="I235" s="37">
        <v>57</v>
      </c>
      <c r="L235" s="37">
        <v>5</v>
      </c>
      <c r="M235" s="37">
        <v>80</v>
      </c>
      <c r="N235" s="37">
        <v>40</v>
      </c>
      <c r="O235" s="37">
        <v>470</v>
      </c>
      <c r="P235" s="37">
        <v>3.1</v>
      </c>
      <c r="Q235" s="37">
        <v>2.5</v>
      </c>
      <c r="R235" s="37">
        <v>2.9</v>
      </c>
      <c r="S235" s="37">
        <v>260</v>
      </c>
      <c r="T235" s="37">
        <v>60</v>
      </c>
      <c r="U235" s="37">
        <v>200</v>
      </c>
      <c r="V235" s="37" t="s">
        <v>127</v>
      </c>
      <c r="W235" s="37" t="s">
        <v>128</v>
      </c>
      <c r="X235" s="37" t="s">
        <v>242</v>
      </c>
      <c r="Y235" s="37" t="s">
        <v>323</v>
      </c>
      <c r="Z235" s="37" t="s">
        <v>342</v>
      </c>
      <c r="AA235" s="37" t="s">
        <v>180</v>
      </c>
      <c r="AB235" s="37">
        <v>10</v>
      </c>
      <c r="AC235" s="37">
        <v>30</v>
      </c>
      <c r="AD235" s="37">
        <v>35</v>
      </c>
      <c r="AE235" s="37">
        <v>15</v>
      </c>
      <c r="AG235" s="37">
        <v>61</v>
      </c>
    </row>
    <row r="236" spans="1:34">
      <c r="A236" s="37">
        <v>5</v>
      </c>
      <c r="B236" s="37">
        <v>234</v>
      </c>
      <c r="C236" s="37" t="s">
        <v>436</v>
      </c>
      <c r="D236" s="37">
        <v>2.2000000000000002</v>
      </c>
      <c r="F236" s="37">
        <v>1.1000000000000001</v>
      </c>
      <c r="H236" s="37">
        <v>85</v>
      </c>
      <c r="I236" s="37">
        <v>25</v>
      </c>
      <c r="J236" s="37">
        <v>1</v>
      </c>
      <c r="S236" s="37">
        <v>30</v>
      </c>
      <c r="U236" s="37">
        <v>30</v>
      </c>
      <c r="V236" s="37" t="s">
        <v>241</v>
      </c>
      <c r="W236" s="37" t="s">
        <v>242</v>
      </c>
      <c r="X236" s="37" t="s">
        <v>144</v>
      </c>
      <c r="Y236" s="37" t="s">
        <v>323</v>
      </c>
      <c r="Z236" s="37" t="s">
        <v>342</v>
      </c>
      <c r="AA236" s="37" t="s">
        <v>180</v>
      </c>
      <c r="AB236" s="37">
        <v>5</v>
      </c>
      <c r="AC236" s="37">
        <v>35</v>
      </c>
      <c r="AD236" s="37">
        <v>40</v>
      </c>
      <c r="AE236" s="37">
        <v>20</v>
      </c>
      <c r="AG236" s="37">
        <v>26</v>
      </c>
    </row>
    <row r="237" spans="1:34">
      <c r="A237" s="37">
        <v>5</v>
      </c>
      <c r="B237" s="37">
        <v>235</v>
      </c>
      <c r="C237" s="37" t="s">
        <v>437</v>
      </c>
      <c r="D237" s="37">
        <v>2.2999999999999998</v>
      </c>
      <c r="E237" s="37">
        <v>0.8</v>
      </c>
      <c r="H237" s="37">
        <v>241</v>
      </c>
      <c r="I237" s="37">
        <v>34</v>
      </c>
      <c r="L237" s="37">
        <v>3</v>
      </c>
    </row>
    <row r="238" spans="1:34">
      <c r="A238" s="37">
        <v>5</v>
      </c>
      <c r="B238" s="37">
        <v>236</v>
      </c>
      <c r="C238" s="37" t="s">
        <v>438</v>
      </c>
      <c r="D238" s="37">
        <v>2.5</v>
      </c>
      <c r="F238" s="37">
        <v>1.3</v>
      </c>
      <c r="H238" s="37">
        <v>95</v>
      </c>
      <c r="I238" s="37">
        <v>32</v>
      </c>
      <c r="AH238" s="37" t="s">
        <v>439</v>
      </c>
    </row>
    <row r="239" spans="1:34">
      <c r="A239" s="37">
        <v>5</v>
      </c>
      <c r="B239" s="37">
        <v>237</v>
      </c>
      <c r="C239" s="37" t="s">
        <v>440</v>
      </c>
      <c r="D239" s="37">
        <v>1.8</v>
      </c>
      <c r="E239" s="37">
        <v>0.6</v>
      </c>
      <c r="H239" s="37">
        <v>764</v>
      </c>
      <c r="I239" s="37">
        <v>38</v>
      </c>
      <c r="L239" s="37">
        <v>3</v>
      </c>
      <c r="M239" s="37">
        <v>57</v>
      </c>
      <c r="N239" s="37">
        <v>4.2</v>
      </c>
      <c r="O239" s="37" t="s">
        <v>126</v>
      </c>
      <c r="P239" s="37">
        <v>3.5</v>
      </c>
      <c r="Q239" s="37">
        <v>4.2</v>
      </c>
      <c r="R239" s="37">
        <v>2.9</v>
      </c>
      <c r="V239" s="37" t="s">
        <v>241</v>
      </c>
      <c r="W239" s="37" t="s">
        <v>242</v>
      </c>
      <c r="X239" s="37" t="s">
        <v>144</v>
      </c>
      <c r="AB239" s="37">
        <v>10</v>
      </c>
      <c r="AC239" s="37">
        <v>25</v>
      </c>
      <c r="AD239" s="37">
        <v>35</v>
      </c>
      <c r="AE239" s="37">
        <v>30</v>
      </c>
      <c r="AG239" s="37">
        <v>41</v>
      </c>
      <c r="AH239" s="37" t="s">
        <v>441</v>
      </c>
    </row>
    <row r="240" spans="1:34">
      <c r="A240" s="37">
        <v>5</v>
      </c>
      <c r="B240" s="37">
        <v>238</v>
      </c>
      <c r="C240" s="37" t="s">
        <v>442</v>
      </c>
      <c r="D240" s="37">
        <v>2</v>
      </c>
      <c r="F240" s="37">
        <v>1.2</v>
      </c>
      <c r="G240" s="37" t="s">
        <v>163</v>
      </c>
      <c r="H240" s="37">
        <v>45</v>
      </c>
      <c r="I240" s="37">
        <v>37</v>
      </c>
      <c r="V240" s="37" t="s">
        <v>129</v>
      </c>
      <c r="Y240" s="37" t="s">
        <v>139</v>
      </c>
      <c r="AB240" s="37">
        <v>10</v>
      </c>
      <c r="AC240" s="37">
        <v>25</v>
      </c>
      <c r="AD240" s="37">
        <v>35</v>
      </c>
      <c r="AE240" s="37">
        <v>25</v>
      </c>
      <c r="AG240" s="37">
        <v>34</v>
      </c>
    </row>
    <row r="241" spans="1:34">
      <c r="A241" s="37">
        <v>5</v>
      </c>
      <c r="B241" s="37">
        <v>239</v>
      </c>
      <c r="C241" s="37" t="s">
        <v>443</v>
      </c>
      <c r="D241" s="37">
        <v>1.9</v>
      </c>
      <c r="E241" s="37">
        <v>1</v>
      </c>
      <c r="H241" s="37">
        <v>47</v>
      </c>
      <c r="I241" s="37">
        <v>42</v>
      </c>
    </row>
    <row r="242" spans="1:34">
      <c r="A242" s="37">
        <v>5</v>
      </c>
      <c r="B242" s="37">
        <v>240</v>
      </c>
      <c r="C242" s="37" t="s">
        <v>444</v>
      </c>
      <c r="D242" s="37">
        <v>2.2000000000000002</v>
      </c>
      <c r="F242" s="37">
        <v>1.2</v>
      </c>
      <c r="G242" s="37" t="s">
        <v>163</v>
      </c>
      <c r="H242" s="37">
        <v>79</v>
      </c>
      <c r="I242" s="37">
        <v>39</v>
      </c>
    </row>
    <row r="243" spans="1:34">
      <c r="A243" s="37">
        <v>5</v>
      </c>
      <c r="B243" s="37">
        <v>241</v>
      </c>
      <c r="C243" s="37" t="s">
        <v>445</v>
      </c>
      <c r="D243" s="37">
        <v>2</v>
      </c>
      <c r="E243" s="37">
        <v>0.8</v>
      </c>
      <c r="H243" s="37">
        <v>240</v>
      </c>
      <c r="I243" s="37">
        <v>45</v>
      </c>
      <c r="M243" s="37">
        <v>68</v>
      </c>
      <c r="N243" s="37">
        <v>5.2</v>
      </c>
      <c r="O243" s="37">
        <v>220</v>
      </c>
      <c r="P243" s="37">
        <v>4.3</v>
      </c>
      <c r="Q243" s="37">
        <v>4.9000000000000004</v>
      </c>
      <c r="R243" s="37">
        <v>3.2</v>
      </c>
      <c r="V243" s="37" t="s">
        <v>129</v>
      </c>
      <c r="Y243" s="37" t="s">
        <v>139</v>
      </c>
      <c r="AB243" s="37">
        <v>10</v>
      </c>
      <c r="AC243" s="37">
        <v>20</v>
      </c>
      <c r="AD243" s="37">
        <v>50</v>
      </c>
      <c r="AE243" s="37">
        <v>20</v>
      </c>
      <c r="AG243" s="37">
        <v>40</v>
      </c>
      <c r="AH243" s="37" t="s">
        <v>446</v>
      </c>
    </row>
    <row r="244" spans="1:34">
      <c r="A244" s="37">
        <v>5</v>
      </c>
      <c r="B244" s="37">
        <v>242</v>
      </c>
      <c r="C244" s="37" t="s">
        <v>447</v>
      </c>
      <c r="D244" s="37">
        <v>2.6</v>
      </c>
      <c r="F244" s="37">
        <v>1</v>
      </c>
      <c r="H244" s="37">
        <v>45</v>
      </c>
      <c r="I244" s="37">
        <v>37</v>
      </c>
      <c r="AH244" s="37" t="s">
        <v>448</v>
      </c>
    </row>
    <row r="245" spans="1:34">
      <c r="A245" s="37">
        <v>5</v>
      </c>
      <c r="B245" s="37">
        <v>243</v>
      </c>
      <c r="C245" s="37" t="s">
        <v>449</v>
      </c>
      <c r="D245" s="37">
        <v>1.9</v>
      </c>
      <c r="E245" s="37">
        <v>1.3</v>
      </c>
      <c r="H245" s="37">
        <v>19</v>
      </c>
      <c r="I245" s="37">
        <v>22</v>
      </c>
    </row>
    <row r="246" spans="1:34">
      <c r="A246" s="37">
        <v>5</v>
      </c>
      <c r="B246" s="37">
        <v>244</v>
      </c>
      <c r="C246" s="37" t="s">
        <v>450</v>
      </c>
      <c r="D246" s="37">
        <v>2.5</v>
      </c>
      <c r="F246" s="37">
        <v>1.2</v>
      </c>
      <c r="H246" s="37">
        <v>41</v>
      </c>
      <c r="I246" s="37">
        <v>30</v>
      </c>
    </row>
    <row r="247" spans="1:34">
      <c r="A247" s="37">
        <v>5</v>
      </c>
      <c r="B247" s="37">
        <v>245</v>
      </c>
      <c r="C247" s="37" t="s">
        <v>451</v>
      </c>
      <c r="D247" s="37">
        <v>2.2999999999999998</v>
      </c>
      <c r="E247" s="37">
        <v>1.4</v>
      </c>
      <c r="H247" s="37">
        <v>46</v>
      </c>
      <c r="I247" s="37">
        <v>30</v>
      </c>
    </row>
    <row r="248" spans="1:34">
      <c r="A248" s="37">
        <v>5</v>
      </c>
      <c r="B248" s="37">
        <v>246</v>
      </c>
      <c r="C248" s="37" t="s">
        <v>452</v>
      </c>
      <c r="D248" s="37">
        <v>2.8</v>
      </c>
      <c r="F248" s="37">
        <v>1</v>
      </c>
      <c r="H248" s="37">
        <v>100</v>
      </c>
      <c r="I248" s="37">
        <v>29</v>
      </c>
      <c r="S248" s="37">
        <v>75</v>
      </c>
      <c r="T248" s="37">
        <v>75</v>
      </c>
      <c r="V248" s="37" t="s">
        <v>129</v>
      </c>
      <c r="Y248" s="37" t="s">
        <v>323</v>
      </c>
      <c r="Z248" s="37" t="s">
        <v>342</v>
      </c>
      <c r="AA248" s="37" t="s">
        <v>180</v>
      </c>
      <c r="AB248" s="37">
        <v>10</v>
      </c>
      <c r="AC248" s="37">
        <v>15</v>
      </c>
      <c r="AD248" s="37">
        <v>25</v>
      </c>
      <c r="AE248" s="37">
        <v>50</v>
      </c>
      <c r="AG248" s="37">
        <v>28</v>
      </c>
      <c r="AH248" s="37" t="s">
        <v>343</v>
      </c>
    </row>
  </sheetData>
  <mergeCells count="8">
    <mergeCell ref="AB1:AF1"/>
    <mergeCell ref="Z43:AA43"/>
    <mergeCell ref="B1:I1"/>
    <mergeCell ref="J1:L1"/>
    <mergeCell ref="M1:R1"/>
    <mergeCell ref="S1:U1"/>
    <mergeCell ref="V1:X1"/>
    <mergeCell ref="Y1:AA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96"/>
  <sheetViews>
    <sheetView tabSelected="1" workbookViewId="0">
      <pane ySplit="3" topLeftCell="A4" activePane="bottomLeft" state="frozen"/>
      <selection pane="bottomLeft" activeCell="G31" sqref="G31"/>
    </sheetView>
  </sheetViews>
  <sheetFormatPr defaultColWidth="8.875" defaultRowHeight="12.75"/>
  <cols>
    <col min="1" max="1" width="8.875" style="39"/>
    <col min="2" max="2" width="3.5" style="39" customWidth="1"/>
    <col min="3" max="3" width="15" style="39" customWidth="1"/>
    <col min="4" max="4" width="14.125" style="39" customWidth="1"/>
    <col min="5" max="5" width="4.5" style="39" customWidth="1"/>
    <col min="6" max="6" width="7.875" style="39" customWidth="1"/>
    <col min="7" max="7" width="14.375" style="64" customWidth="1"/>
    <col min="8" max="8" width="11.5" style="39" customWidth="1"/>
    <col min="9" max="9" width="15" style="39" customWidth="1"/>
    <col min="10" max="10" width="14.125" style="39" customWidth="1"/>
    <col min="11" max="11" width="4.5" style="39" customWidth="1"/>
    <col min="12" max="12" width="7.875" style="39" customWidth="1"/>
    <col min="13" max="13" width="14.375" style="39" customWidth="1"/>
    <col min="14" max="14" width="11.5" style="39" customWidth="1"/>
    <col min="15" max="15" width="15" style="39" customWidth="1"/>
    <col min="16" max="16" width="14.125" style="39" customWidth="1"/>
    <col min="17" max="17" width="4.5" style="39" customWidth="1"/>
    <col min="18" max="18" width="7.875" style="39" customWidth="1"/>
    <col min="19" max="19" width="14.375" style="39" customWidth="1"/>
    <col min="20" max="20" width="11.5" style="39" customWidth="1"/>
    <col min="21" max="21" width="15" style="39" customWidth="1"/>
    <col min="22" max="22" width="14.125" style="39" customWidth="1"/>
    <col min="23" max="23" width="4.5" style="39" customWidth="1"/>
    <col min="24" max="24" width="7.875" style="39" customWidth="1"/>
    <col min="25" max="25" width="14.375" style="39" customWidth="1"/>
    <col min="26" max="26" width="11.5" style="39" customWidth="1"/>
    <col min="27" max="27" width="15" style="39" customWidth="1"/>
    <col min="28" max="28" width="14.125" style="39" customWidth="1"/>
    <col min="29" max="29" width="4.5" style="39" customWidth="1"/>
    <col min="30" max="30" width="7.875" style="39" customWidth="1"/>
    <col min="31" max="31" width="14.375" style="39" customWidth="1"/>
    <col min="32" max="32" width="11.5" style="39" customWidth="1"/>
    <col min="33" max="33" width="15" style="39" customWidth="1"/>
    <col min="34" max="34" width="14.125" style="39" customWidth="1"/>
    <col min="35" max="35" width="4.5" style="39" customWidth="1"/>
    <col min="36" max="36" width="7.875" style="39" customWidth="1"/>
    <col min="37" max="37" width="14.375" style="39" customWidth="1"/>
    <col min="38" max="38" width="11.5" style="39" customWidth="1"/>
    <col min="39" max="39" width="15" style="39" customWidth="1"/>
    <col min="40" max="40" width="14.125" style="39" customWidth="1"/>
    <col min="41" max="41" width="4.5" style="39" customWidth="1"/>
    <col min="42" max="42" width="7.875" style="39" customWidth="1"/>
    <col min="43" max="43" width="14.375" style="39" customWidth="1"/>
    <col min="44" max="44" width="11.5" style="39" customWidth="1"/>
    <col min="45" max="45" width="15" style="39" customWidth="1"/>
    <col min="46" max="46" width="14.125" style="39" customWidth="1"/>
    <col min="47" max="47" width="4.5" style="39" customWidth="1"/>
    <col min="48" max="48" width="7.875" style="39" customWidth="1"/>
    <col min="49" max="49" width="14.375" style="39" customWidth="1"/>
    <col min="50" max="50" width="11.5" style="39" customWidth="1"/>
    <col min="51" max="51" width="15" style="39" customWidth="1"/>
    <col min="52" max="52" width="14.125" style="39" customWidth="1"/>
    <col min="53" max="53" width="4.5" style="39" customWidth="1"/>
    <col min="54" max="54" width="7.875" style="39" customWidth="1"/>
    <col min="55" max="55" width="14.375" style="39" customWidth="1"/>
    <col min="56" max="56" width="11.5" style="39" customWidth="1"/>
    <col min="57" max="57" width="15" style="39" customWidth="1"/>
    <col min="58" max="58" width="14.125" style="39" customWidth="1"/>
    <col min="59" max="59" width="4.5" style="39" customWidth="1"/>
    <col min="60" max="60" width="7.875" style="39" customWidth="1"/>
    <col min="61" max="61" width="14.375" style="39" customWidth="1"/>
    <col min="62" max="62" width="11.5" style="39" customWidth="1"/>
    <col min="63" max="67" width="8.875" style="39"/>
    <col min="68" max="68" width="11.5" style="39" customWidth="1"/>
    <col min="69" max="16384" width="8.875" style="39"/>
  </cols>
  <sheetData>
    <row r="1" spans="1:61">
      <c r="D1" s="40" t="s">
        <v>453</v>
      </c>
      <c r="E1" s="81" t="s">
        <v>454</v>
      </c>
      <c r="F1" s="81"/>
      <c r="G1" s="81"/>
      <c r="H1" s="41"/>
      <c r="J1" s="40" t="s">
        <v>453</v>
      </c>
      <c r="K1" s="81" t="s">
        <v>454</v>
      </c>
      <c r="L1" s="81"/>
      <c r="M1" s="81"/>
      <c r="P1" s="40" t="s">
        <v>453</v>
      </c>
      <c r="Q1" s="81" t="s">
        <v>454</v>
      </c>
      <c r="R1" s="81"/>
      <c r="S1" s="81"/>
      <c r="V1" s="40" t="s">
        <v>453</v>
      </c>
      <c r="W1" s="81" t="s">
        <v>454</v>
      </c>
      <c r="X1" s="81"/>
      <c r="Y1" s="81"/>
      <c r="AB1" s="40" t="s">
        <v>453</v>
      </c>
      <c r="AC1" s="81" t="s">
        <v>454</v>
      </c>
      <c r="AD1" s="81"/>
      <c r="AE1" s="81"/>
      <c r="AH1" s="40" t="s">
        <v>453</v>
      </c>
      <c r="AI1" s="81" t="s">
        <v>454</v>
      </c>
      <c r="AJ1" s="81"/>
      <c r="AK1" s="81"/>
      <c r="AO1" s="40" t="s">
        <v>453</v>
      </c>
      <c r="AP1" s="81" t="s">
        <v>454</v>
      </c>
      <c r="AQ1" s="81"/>
      <c r="AR1" s="81"/>
      <c r="AU1" s="40" t="s">
        <v>453</v>
      </c>
      <c r="AV1" s="81" t="s">
        <v>455</v>
      </c>
      <c r="AW1" s="81"/>
      <c r="AX1" s="81"/>
      <c r="AZ1" s="40" t="s">
        <v>453</v>
      </c>
      <c r="BA1" s="81" t="s">
        <v>454</v>
      </c>
      <c r="BB1" s="81"/>
      <c r="BC1" s="81"/>
      <c r="BF1" s="40" t="s">
        <v>453</v>
      </c>
      <c r="BG1" s="81" t="s">
        <v>454</v>
      </c>
      <c r="BH1" s="81"/>
      <c r="BI1" s="81"/>
    </row>
    <row r="2" spans="1:61" ht="12.75" customHeight="1">
      <c r="D2" s="40" t="s">
        <v>456</v>
      </c>
      <c r="E2" s="80" t="s">
        <v>457</v>
      </c>
      <c r="F2" s="80"/>
      <c r="G2" s="80"/>
      <c r="H2" s="42"/>
      <c r="J2" s="40" t="s">
        <v>456</v>
      </c>
      <c r="K2" s="80" t="s">
        <v>458</v>
      </c>
      <c r="L2" s="80"/>
      <c r="M2" s="80"/>
      <c r="P2" s="40" t="s">
        <v>456</v>
      </c>
      <c r="Q2" s="80" t="s">
        <v>459</v>
      </c>
      <c r="R2" s="80"/>
      <c r="S2" s="80"/>
      <c r="V2" s="40" t="s">
        <v>456</v>
      </c>
      <c r="W2" s="80" t="s">
        <v>460</v>
      </c>
      <c r="X2" s="80"/>
      <c r="Y2" s="80"/>
      <c r="AB2" s="40" t="s">
        <v>456</v>
      </c>
      <c r="AC2" s="80" t="s">
        <v>461</v>
      </c>
      <c r="AD2" s="80"/>
      <c r="AE2" s="80"/>
      <c r="AH2" s="40" t="s">
        <v>456</v>
      </c>
      <c r="AI2" s="80" t="s">
        <v>462</v>
      </c>
      <c r="AJ2" s="80"/>
      <c r="AK2" s="80"/>
      <c r="AN2" s="40" t="s">
        <v>456</v>
      </c>
      <c r="AO2" s="80" t="s">
        <v>463</v>
      </c>
      <c r="AP2" s="80"/>
      <c r="AQ2" s="80"/>
      <c r="AT2" s="40" t="s">
        <v>456</v>
      </c>
      <c r="AU2" s="80" t="s">
        <v>464</v>
      </c>
      <c r="AV2" s="80"/>
      <c r="AW2" s="80"/>
      <c r="AZ2" s="40" t="s">
        <v>456</v>
      </c>
      <c r="BA2" s="80" t="s">
        <v>465</v>
      </c>
      <c r="BB2" s="80"/>
      <c r="BC2" s="80"/>
      <c r="BF2" s="40" t="s">
        <v>456</v>
      </c>
      <c r="BG2" s="80" t="s">
        <v>466</v>
      </c>
      <c r="BH2" s="80"/>
      <c r="BI2" s="80"/>
    </row>
    <row r="3" spans="1:61">
      <c r="D3" s="40" t="s">
        <v>2</v>
      </c>
      <c r="E3" s="80"/>
      <c r="F3" s="80"/>
      <c r="G3" s="80"/>
      <c r="H3" s="42"/>
      <c r="J3" s="40" t="s">
        <v>2</v>
      </c>
      <c r="K3" s="80"/>
      <c r="L3" s="80"/>
      <c r="M3" s="80"/>
      <c r="P3" s="40" t="s">
        <v>3</v>
      </c>
      <c r="Q3" s="80"/>
      <c r="R3" s="80"/>
      <c r="S3" s="80"/>
      <c r="V3" s="40" t="s">
        <v>3</v>
      </c>
      <c r="W3" s="80"/>
      <c r="X3" s="80"/>
      <c r="Y3" s="80"/>
      <c r="AB3" s="40" t="s">
        <v>4</v>
      </c>
      <c r="AC3" s="80"/>
      <c r="AD3" s="80"/>
      <c r="AE3" s="80"/>
      <c r="AH3" s="40" t="s">
        <v>4</v>
      </c>
      <c r="AI3" s="80"/>
      <c r="AJ3" s="80"/>
      <c r="AK3" s="80"/>
      <c r="AN3" s="40" t="s">
        <v>5</v>
      </c>
      <c r="AO3" s="80"/>
      <c r="AP3" s="80"/>
      <c r="AQ3" s="80"/>
      <c r="AT3" s="40" t="s">
        <v>5</v>
      </c>
      <c r="AU3" s="80"/>
      <c r="AV3" s="80"/>
      <c r="AW3" s="80"/>
      <c r="AZ3" s="40" t="s">
        <v>6</v>
      </c>
      <c r="BA3" s="80"/>
      <c r="BB3" s="80"/>
      <c r="BC3" s="80"/>
      <c r="BF3" s="40" t="s">
        <v>6</v>
      </c>
      <c r="BG3" s="80"/>
      <c r="BH3" s="80"/>
      <c r="BI3" s="80"/>
    </row>
    <row r="4" spans="1:61">
      <c r="D4" s="40"/>
      <c r="E4" s="80"/>
      <c r="F4" s="80"/>
      <c r="G4" s="80"/>
      <c r="H4" s="42"/>
      <c r="J4" s="40"/>
      <c r="K4" s="80"/>
      <c r="L4" s="80"/>
      <c r="M4" s="80"/>
      <c r="P4" s="40"/>
      <c r="Q4" s="80"/>
      <c r="R4" s="80"/>
      <c r="S4" s="80"/>
      <c r="V4" s="40"/>
      <c r="W4" s="80"/>
      <c r="X4" s="80"/>
      <c r="Y4" s="80"/>
      <c r="AB4" s="40"/>
      <c r="AC4" s="80"/>
      <c r="AD4" s="80"/>
      <c r="AE4" s="80"/>
      <c r="AH4" s="40"/>
      <c r="AI4" s="80"/>
      <c r="AJ4" s="80"/>
      <c r="AK4" s="80"/>
      <c r="AN4" s="40"/>
      <c r="AO4" s="80"/>
      <c r="AP4" s="80"/>
      <c r="AQ4" s="80"/>
      <c r="AT4" s="40"/>
      <c r="AU4" s="80"/>
      <c r="AV4" s="80"/>
      <c r="AW4" s="80"/>
      <c r="AZ4" s="40"/>
      <c r="BA4" s="80"/>
      <c r="BB4" s="80"/>
      <c r="BC4" s="80"/>
      <c r="BF4" s="40"/>
      <c r="BG4" s="80"/>
      <c r="BH4" s="80"/>
      <c r="BI4" s="80"/>
    </row>
    <row r="5" spans="1:61" s="43" customFormat="1" ht="12" customHeight="1" thickBot="1">
      <c r="C5" s="44" t="s">
        <v>467</v>
      </c>
      <c r="D5" s="45" t="s">
        <v>468</v>
      </c>
      <c r="E5" s="45" t="s">
        <v>469</v>
      </c>
      <c r="F5" s="45" t="s">
        <v>470</v>
      </c>
      <c r="G5" s="46" t="s">
        <v>471</v>
      </c>
      <c r="H5" s="47"/>
      <c r="I5" s="44" t="s">
        <v>467</v>
      </c>
      <c r="J5" s="45" t="s">
        <v>472</v>
      </c>
      <c r="K5" s="45" t="s">
        <v>469</v>
      </c>
      <c r="L5" s="45" t="s">
        <v>470</v>
      </c>
      <c r="M5" s="46" t="s">
        <v>471</v>
      </c>
      <c r="O5" s="44" t="s">
        <v>467</v>
      </c>
      <c r="P5" s="45" t="s">
        <v>472</v>
      </c>
      <c r="Q5" s="45" t="s">
        <v>469</v>
      </c>
      <c r="R5" s="45" t="s">
        <v>470</v>
      </c>
      <c r="S5" s="46" t="s">
        <v>471</v>
      </c>
      <c r="U5" s="44" t="s">
        <v>467</v>
      </c>
      <c r="V5" s="45" t="s">
        <v>468</v>
      </c>
      <c r="W5" s="45" t="s">
        <v>469</v>
      </c>
      <c r="X5" s="45" t="s">
        <v>470</v>
      </c>
      <c r="Y5" s="46" t="s">
        <v>471</v>
      </c>
      <c r="AA5" s="44" t="s">
        <v>467</v>
      </c>
      <c r="AB5" s="45" t="s">
        <v>472</v>
      </c>
      <c r="AC5" s="45" t="s">
        <v>469</v>
      </c>
      <c r="AD5" s="45" t="s">
        <v>470</v>
      </c>
      <c r="AE5" s="46" t="s">
        <v>471</v>
      </c>
      <c r="AG5" s="44" t="s">
        <v>467</v>
      </c>
      <c r="AH5" s="45" t="s">
        <v>472</v>
      </c>
      <c r="AI5" s="45" t="s">
        <v>469</v>
      </c>
      <c r="AJ5" s="45" t="s">
        <v>470</v>
      </c>
      <c r="AK5" s="46" t="s">
        <v>471</v>
      </c>
      <c r="AM5" s="44" t="s">
        <v>467</v>
      </c>
      <c r="AN5" s="45" t="s">
        <v>472</v>
      </c>
      <c r="AO5" s="45" t="s">
        <v>469</v>
      </c>
      <c r="AP5" s="45" t="s">
        <v>470</v>
      </c>
      <c r="AQ5" s="46" t="s">
        <v>471</v>
      </c>
      <c r="AS5" s="44" t="s">
        <v>467</v>
      </c>
      <c r="AT5" s="45" t="s">
        <v>472</v>
      </c>
      <c r="AU5" s="45" t="s">
        <v>469</v>
      </c>
      <c r="AV5" s="45" t="s">
        <v>470</v>
      </c>
      <c r="AW5" s="46" t="s">
        <v>471</v>
      </c>
      <c r="AY5" s="44" t="s">
        <v>467</v>
      </c>
      <c r="AZ5" s="45" t="s">
        <v>468</v>
      </c>
      <c r="BA5" s="45" t="s">
        <v>469</v>
      </c>
      <c r="BB5" s="45" t="s">
        <v>470</v>
      </c>
      <c r="BC5" s="46" t="s">
        <v>471</v>
      </c>
      <c r="BE5" s="44" t="s">
        <v>467</v>
      </c>
      <c r="BF5" s="45" t="s">
        <v>468</v>
      </c>
      <c r="BG5" s="45" t="s">
        <v>469</v>
      </c>
      <c r="BH5" s="45" t="s">
        <v>470</v>
      </c>
      <c r="BI5" s="46" t="s">
        <v>471</v>
      </c>
    </row>
    <row r="6" spans="1:61" s="43" customFormat="1" ht="12" customHeight="1">
      <c r="A6" s="43">
        <v>2</v>
      </c>
      <c r="C6" s="48" t="s">
        <v>473</v>
      </c>
      <c r="D6" s="49" t="s">
        <v>474</v>
      </c>
      <c r="E6" s="50">
        <v>8</v>
      </c>
      <c r="F6" s="51">
        <f>E6/E$26</f>
        <v>7.7669902912621352E-2</v>
      </c>
      <c r="G6" s="51">
        <f>SUM(F$6:F6)</f>
        <v>7.7669902912621352E-2</v>
      </c>
      <c r="H6" s="52"/>
      <c r="I6" s="48" t="s">
        <v>473</v>
      </c>
      <c r="J6" s="49" t="s">
        <v>474</v>
      </c>
      <c r="K6" s="50">
        <v>10</v>
      </c>
      <c r="L6" s="51">
        <f>K6/K$26</f>
        <v>9.5238095238095233E-2</v>
      </c>
      <c r="M6" s="51">
        <f>SUM(L$6:L6)</f>
        <v>9.5238095238095233E-2</v>
      </c>
      <c r="O6" s="48" t="s">
        <v>473</v>
      </c>
      <c r="P6" s="53" t="s">
        <v>474</v>
      </c>
      <c r="Q6" s="50">
        <v>7</v>
      </c>
      <c r="R6" s="51">
        <f>Q6/Q$26</f>
        <v>6.8627450980392163E-2</v>
      </c>
      <c r="S6" s="51">
        <f>SUM(R$6:R6)</f>
        <v>6.8627450980392163E-2</v>
      </c>
      <c r="U6" s="48" t="s">
        <v>473</v>
      </c>
      <c r="V6" s="49" t="s">
        <v>474</v>
      </c>
      <c r="W6" s="50">
        <v>13</v>
      </c>
      <c r="X6" s="51">
        <f t="shared" ref="X6:X26" si="0">W6/W$26</f>
        <v>0.12745098039215685</v>
      </c>
      <c r="Y6" s="51">
        <f>SUM(X$6:X6)</f>
        <v>0.12745098039215685</v>
      </c>
      <c r="AA6" s="48" t="s">
        <v>473</v>
      </c>
      <c r="AB6" s="53" t="s">
        <v>474</v>
      </c>
      <c r="AC6" s="50">
        <v>14</v>
      </c>
      <c r="AD6" s="51">
        <f t="shared" ref="AD6:AD26" si="1">AC6/AC$26</f>
        <v>0.14000000000000001</v>
      </c>
      <c r="AE6" s="51">
        <f>SUM(AD$6:AD6)</f>
        <v>0.14000000000000001</v>
      </c>
      <c r="AG6" s="48" t="s">
        <v>473</v>
      </c>
      <c r="AH6" s="53" t="s">
        <v>474</v>
      </c>
      <c r="AI6" s="50">
        <v>5</v>
      </c>
      <c r="AJ6" s="51">
        <f>AI6/AI$26</f>
        <v>4.9504950495049507E-2</v>
      </c>
      <c r="AK6" s="51">
        <f>SUM(AJ$6:AJ6)</f>
        <v>4.9504950495049507E-2</v>
      </c>
      <c r="AM6" s="48" t="s">
        <v>473</v>
      </c>
      <c r="AN6" s="53" t="s">
        <v>474</v>
      </c>
      <c r="AO6" s="50">
        <v>3</v>
      </c>
      <c r="AP6" s="51">
        <f>AO6/AO$26</f>
        <v>2.9411764705882353E-2</v>
      </c>
      <c r="AQ6" s="51">
        <f>SUM(AP$6:AP6)</f>
        <v>2.9411764705882353E-2</v>
      </c>
      <c r="AS6" s="48" t="s">
        <v>473</v>
      </c>
      <c r="AT6" s="53" t="s">
        <v>474</v>
      </c>
      <c r="AU6" s="50">
        <v>11</v>
      </c>
      <c r="AV6" s="51">
        <f>AU6/AU$26</f>
        <v>0.10891089108910891</v>
      </c>
      <c r="AW6" s="51">
        <f>SUM(AV$6:AV6)</f>
        <v>0.10891089108910891</v>
      </c>
      <c r="AY6" s="48" t="s">
        <v>473</v>
      </c>
      <c r="AZ6" s="49" t="s">
        <v>474</v>
      </c>
      <c r="BA6" s="50">
        <v>5</v>
      </c>
      <c r="BB6" s="51">
        <f t="shared" ref="BB6:BB26" si="2">BA6/BA$26</f>
        <v>4.8543689320388349E-2</v>
      </c>
      <c r="BC6" s="51">
        <f>SUM(BB$6:BB6)</f>
        <v>4.8543689320388349E-2</v>
      </c>
      <c r="BE6" s="48" t="s">
        <v>473</v>
      </c>
      <c r="BF6" s="49" t="s">
        <v>474</v>
      </c>
      <c r="BG6" s="50">
        <v>10</v>
      </c>
      <c r="BH6" s="51">
        <f t="shared" ref="BH6:BH26" si="3">BG6/BG$26</f>
        <v>9.8039215686274508E-2</v>
      </c>
      <c r="BI6" s="51">
        <f>SUM(BH$6:BH6)</f>
        <v>9.8039215686274508E-2</v>
      </c>
    </row>
    <row r="7" spans="1:61" s="43" customFormat="1" ht="12" customHeight="1">
      <c r="A7" s="43">
        <v>4</v>
      </c>
      <c r="C7" s="54" t="s">
        <v>475</v>
      </c>
      <c r="D7" s="55" t="s">
        <v>476</v>
      </c>
      <c r="E7" s="56">
        <v>1</v>
      </c>
      <c r="F7" s="57">
        <f t="shared" ref="F7:F26" si="4">E7/E$26</f>
        <v>9.7087378640776691E-3</v>
      </c>
      <c r="G7" s="57">
        <f>SUM(F$6:F7)</f>
        <v>8.7378640776699018E-2</v>
      </c>
      <c r="H7" s="52"/>
      <c r="I7" s="54" t="s">
        <v>475</v>
      </c>
      <c r="J7" s="55" t="s">
        <v>476</v>
      </c>
      <c r="K7" s="56">
        <v>2</v>
      </c>
      <c r="L7" s="57">
        <f t="shared" ref="L7:L26" si="5">K7/K$26</f>
        <v>1.9047619047619049E-2</v>
      </c>
      <c r="M7" s="57">
        <f>SUM(L$6:L7)</f>
        <v>0.11428571428571428</v>
      </c>
      <c r="O7" s="54" t="s">
        <v>475</v>
      </c>
      <c r="P7" s="58" t="s">
        <v>476</v>
      </c>
      <c r="Q7" s="56">
        <v>3</v>
      </c>
      <c r="R7" s="57">
        <f t="shared" ref="R7:R26" si="6">Q7/Q$26</f>
        <v>2.9411764705882353E-2</v>
      </c>
      <c r="S7" s="57">
        <f>SUM(R$6:R7)</f>
        <v>9.8039215686274522E-2</v>
      </c>
      <c r="U7" s="54" t="s">
        <v>475</v>
      </c>
      <c r="V7" s="55" t="s">
        <v>476</v>
      </c>
      <c r="W7" s="56">
        <v>0</v>
      </c>
      <c r="X7" s="57">
        <f t="shared" si="0"/>
        <v>0</v>
      </c>
      <c r="Y7" s="57">
        <f>SUM(X$6:X7)</f>
        <v>0.12745098039215685</v>
      </c>
      <c r="AA7" s="54" t="s">
        <v>475</v>
      </c>
      <c r="AB7" s="58" t="s">
        <v>476</v>
      </c>
      <c r="AC7" s="56">
        <v>0</v>
      </c>
      <c r="AD7" s="57">
        <f t="shared" si="1"/>
        <v>0</v>
      </c>
      <c r="AE7" s="57">
        <f>SUM(AD$6:AD7)</f>
        <v>0.14000000000000001</v>
      </c>
      <c r="AG7" s="54" t="s">
        <v>475</v>
      </c>
      <c r="AH7" s="58" t="s">
        <v>476</v>
      </c>
      <c r="AI7" s="56">
        <v>1</v>
      </c>
      <c r="AJ7" s="57">
        <f t="shared" ref="AJ7:AJ26" si="7">AI7/AI$26</f>
        <v>9.9009900990099011E-3</v>
      </c>
      <c r="AK7" s="57">
        <f>SUM(AJ$6:AJ7)</f>
        <v>5.940594059405941E-2</v>
      </c>
      <c r="AM7" s="54" t="s">
        <v>475</v>
      </c>
      <c r="AN7" s="58" t="s">
        <v>476</v>
      </c>
      <c r="AO7" s="56">
        <v>1</v>
      </c>
      <c r="AP7" s="57">
        <f t="shared" ref="AP7:AP26" si="8">AO7/AO$26</f>
        <v>9.8039215686274508E-3</v>
      </c>
      <c r="AQ7" s="57">
        <f>SUM(AP$6:AP7)</f>
        <v>3.9215686274509803E-2</v>
      </c>
      <c r="AS7" s="54" t="s">
        <v>475</v>
      </c>
      <c r="AT7" s="58" t="s">
        <v>476</v>
      </c>
      <c r="AU7" s="56">
        <v>0</v>
      </c>
      <c r="AV7" s="57">
        <f t="shared" ref="AV7:AV26" si="9">AU7/AU$26</f>
        <v>0</v>
      </c>
      <c r="AW7" s="57">
        <f>SUM(AV$6:AV7)</f>
        <v>0.10891089108910891</v>
      </c>
      <c r="AY7" s="54" t="s">
        <v>475</v>
      </c>
      <c r="AZ7" s="55" t="s">
        <v>476</v>
      </c>
      <c r="BA7" s="56">
        <v>1</v>
      </c>
      <c r="BB7" s="57">
        <f t="shared" si="2"/>
        <v>9.7087378640776691E-3</v>
      </c>
      <c r="BC7" s="57">
        <f>SUM(BB$6:BB7)</f>
        <v>5.8252427184466021E-2</v>
      </c>
      <c r="BE7" s="54" t="s">
        <v>475</v>
      </c>
      <c r="BF7" s="55" t="s">
        <v>476</v>
      </c>
      <c r="BG7" s="56">
        <v>4</v>
      </c>
      <c r="BH7" s="57">
        <f t="shared" si="3"/>
        <v>3.9215686274509803E-2</v>
      </c>
      <c r="BI7" s="57">
        <f>SUM(BH$6:BH7)</f>
        <v>0.13725490196078433</v>
      </c>
    </row>
    <row r="8" spans="1:61" s="43" customFormat="1" ht="12" customHeight="1">
      <c r="A8" s="43">
        <v>5.7</v>
      </c>
      <c r="C8" s="59" t="s">
        <v>477</v>
      </c>
      <c r="D8" s="55" t="s">
        <v>478</v>
      </c>
      <c r="E8" s="56">
        <v>1</v>
      </c>
      <c r="F8" s="57">
        <f t="shared" si="4"/>
        <v>9.7087378640776691E-3</v>
      </c>
      <c r="G8" s="57">
        <f>SUM(F$6:F8)</f>
        <v>9.7087378640776684E-2</v>
      </c>
      <c r="H8" s="52"/>
      <c r="I8" s="59" t="s">
        <v>477</v>
      </c>
      <c r="J8" s="55" t="s">
        <v>478</v>
      </c>
      <c r="K8" s="56">
        <v>2</v>
      </c>
      <c r="L8" s="57">
        <f t="shared" si="5"/>
        <v>1.9047619047619049E-2</v>
      </c>
      <c r="M8" s="57">
        <f>SUM(L$6:L8)</f>
        <v>0.13333333333333333</v>
      </c>
      <c r="O8" s="59" t="s">
        <v>477</v>
      </c>
      <c r="P8" s="58" t="s">
        <v>478</v>
      </c>
      <c r="Q8" s="56">
        <v>1</v>
      </c>
      <c r="R8" s="57">
        <f t="shared" si="6"/>
        <v>9.8039215686274508E-3</v>
      </c>
      <c r="S8" s="57">
        <f>SUM(R$6:R8)</f>
        <v>0.10784313725490197</v>
      </c>
      <c r="U8" s="59" t="s">
        <v>477</v>
      </c>
      <c r="V8" s="55" t="s">
        <v>478</v>
      </c>
      <c r="W8" s="56">
        <v>0</v>
      </c>
      <c r="X8" s="57">
        <f t="shared" si="0"/>
        <v>0</v>
      </c>
      <c r="Y8" s="57">
        <f>SUM(X$6:X8)</f>
        <v>0.12745098039215685</v>
      </c>
      <c r="AA8" s="59" t="s">
        <v>477</v>
      </c>
      <c r="AB8" s="58" t="s">
        <v>478</v>
      </c>
      <c r="AC8" s="56">
        <v>0</v>
      </c>
      <c r="AD8" s="57">
        <f t="shared" si="1"/>
        <v>0</v>
      </c>
      <c r="AE8" s="57">
        <f>SUM(AD$6:AD8)</f>
        <v>0.14000000000000001</v>
      </c>
      <c r="AG8" s="59" t="s">
        <v>477</v>
      </c>
      <c r="AH8" s="58" t="s">
        <v>478</v>
      </c>
      <c r="AI8" s="56">
        <v>1</v>
      </c>
      <c r="AJ8" s="57">
        <f t="shared" si="7"/>
        <v>9.9009900990099011E-3</v>
      </c>
      <c r="AK8" s="57">
        <f>SUM(AJ$6:AJ8)</f>
        <v>6.9306930693069313E-2</v>
      </c>
      <c r="AM8" s="59" t="s">
        <v>477</v>
      </c>
      <c r="AN8" s="58" t="s">
        <v>478</v>
      </c>
      <c r="AO8" s="56">
        <v>1</v>
      </c>
      <c r="AP8" s="57">
        <f t="shared" si="8"/>
        <v>9.8039215686274508E-3</v>
      </c>
      <c r="AQ8" s="57">
        <f>SUM(AP$6:AP8)</f>
        <v>4.9019607843137254E-2</v>
      </c>
      <c r="AS8" s="59" t="s">
        <v>477</v>
      </c>
      <c r="AT8" s="58" t="s">
        <v>478</v>
      </c>
      <c r="AU8" s="56">
        <v>0</v>
      </c>
      <c r="AV8" s="57">
        <f t="shared" si="9"/>
        <v>0</v>
      </c>
      <c r="AW8" s="57">
        <f>SUM(AV$6:AV8)</f>
        <v>0.10891089108910891</v>
      </c>
      <c r="AY8" s="59" t="s">
        <v>477</v>
      </c>
      <c r="AZ8" s="55" t="s">
        <v>478</v>
      </c>
      <c r="BA8" s="56">
        <v>1</v>
      </c>
      <c r="BB8" s="57">
        <f t="shared" si="2"/>
        <v>9.7087378640776691E-3</v>
      </c>
      <c r="BC8" s="57">
        <f>SUM(BB$6:BB8)</f>
        <v>6.7961165048543687E-2</v>
      </c>
      <c r="BE8" s="59" t="s">
        <v>477</v>
      </c>
      <c r="BF8" s="55" t="s">
        <v>478</v>
      </c>
      <c r="BG8" s="56">
        <v>1</v>
      </c>
      <c r="BH8" s="57">
        <f t="shared" si="3"/>
        <v>9.8039215686274508E-3</v>
      </c>
      <c r="BI8" s="57">
        <f>SUM(BH$6:BH8)</f>
        <v>0.14705882352941177</v>
      </c>
    </row>
    <row r="9" spans="1:61" s="43" customFormat="1" ht="12" customHeight="1">
      <c r="A9" s="43">
        <v>8</v>
      </c>
      <c r="C9" s="59" t="s">
        <v>477</v>
      </c>
      <c r="D9" s="55" t="s">
        <v>479</v>
      </c>
      <c r="E9" s="56">
        <v>3</v>
      </c>
      <c r="F9" s="57">
        <f t="shared" si="4"/>
        <v>2.9126213592233011E-2</v>
      </c>
      <c r="G9" s="57">
        <f>SUM(F$6:F9)</f>
        <v>0.12621359223300971</v>
      </c>
      <c r="H9" s="52"/>
      <c r="I9" s="59" t="s">
        <v>477</v>
      </c>
      <c r="J9" s="55" t="s">
        <v>479</v>
      </c>
      <c r="K9" s="56">
        <v>0</v>
      </c>
      <c r="L9" s="57">
        <f t="shared" si="5"/>
        <v>0</v>
      </c>
      <c r="M9" s="57">
        <f>SUM(L$6:L9)</f>
        <v>0.13333333333333333</v>
      </c>
      <c r="O9" s="59" t="s">
        <v>477</v>
      </c>
      <c r="P9" s="58" t="s">
        <v>479</v>
      </c>
      <c r="Q9" s="56">
        <v>2</v>
      </c>
      <c r="R9" s="57">
        <f t="shared" si="6"/>
        <v>1.9607843137254902E-2</v>
      </c>
      <c r="S9" s="57">
        <f>SUM(R$6:R9)</f>
        <v>0.12745098039215685</v>
      </c>
      <c r="U9" s="59" t="s">
        <v>477</v>
      </c>
      <c r="V9" s="55" t="s">
        <v>479</v>
      </c>
      <c r="W9" s="56">
        <v>0</v>
      </c>
      <c r="X9" s="57">
        <f t="shared" si="0"/>
        <v>0</v>
      </c>
      <c r="Y9" s="57">
        <f>SUM(X$6:X9)</f>
        <v>0.12745098039215685</v>
      </c>
      <c r="AA9" s="59" t="s">
        <v>477</v>
      </c>
      <c r="AB9" s="58" t="s">
        <v>479</v>
      </c>
      <c r="AC9" s="56">
        <v>0</v>
      </c>
      <c r="AD9" s="57">
        <f t="shared" si="1"/>
        <v>0</v>
      </c>
      <c r="AE9" s="57">
        <f>SUM(AD$6:AD9)</f>
        <v>0.14000000000000001</v>
      </c>
      <c r="AG9" s="59" t="s">
        <v>477</v>
      </c>
      <c r="AH9" s="58" t="s">
        <v>479</v>
      </c>
      <c r="AI9" s="56">
        <v>2</v>
      </c>
      <c r="AJ9" s="57">
        <f t="shared" si="7"/>
        <v>1.9801980198019802E-2</v>
      </c>
      <c r="AK9" s="57">
        <f>SUM(AJ$6:AJ9)</f>
        <v>8.9108910891089119E-2</v>
      </c>
      <c r="AM9" s="59" t="s">
        <v>477</v>
      </c>
      <c r="AN9" s="58" t="s">
        <v>479</v>
      </c>
      <c r="AO9" s="56">
        <v>0</v>
      </c>
      <c r="AP9" s="57">
        <f t="shared" si="8"/>
        <v>0</v>
      </c>
      <c r="AQ9" s="57">
        <f>SUM(AP$6:AP9)</f>
        <v>4.9019607843137254E-2</v>
      </c>
      <c r="AS9" s="59" t="s">
        <v>477</v>
      </c>
      <c r="AT9" s="58" t="s">
        <v>479</v>
      </c>
      <c r="AU9" s="56">
        <v>1</v>
      </c>
      <c r="AV9" s="57">
        <f t="shared" si="9"/>
        <v>9.9009900990099011E-3</v>
      </c>
      <c r="AW9" s="57">
        <f>SUM(AV$6:AV9)</f>
        <v>0.11881188118811881</v>
      </c>
      <c r="AY9" s="59" t="s">
        <v>477</v>
      </c>
      <c r="AZ9" s="55" t="s">
        <v>479</v>
      </c>
      <c r="BA9" s="56">
        <v>3</v>
      </c>
      <c r="BB9" s="57">
        <f t="shared" si="2"/>
        <v>2.9126213592233011E-2</v>
      </c>
      <c r="BC9" s="57">
        <f>SUM(BB$6:BB9)</f>
        <v>9.7087378640776698E-2</v>
      </c>
      <c r="BE9" s="59" t="s">
        <v>477</v>
      </c>
      <c r="BF9" s="55" t="s">
        <v>479</v>
      </c>
      <c r="BG9" s="56">
        <v>1</v>
      </c>
      <c r="BH9" s="57">
        <f t="shared" si="3"/>
        <v>9.8039215686274508E-3</v>
      </c>
      <c r="BI9" s="57">
        <f>SUM(BH$6:BH9)</f>
        <v>0.15686274509803921</v>
      </c>
    </row>
    <row r="10" spans="1:61" s="43" customFormat="1" ht="12" customHeight="1">
      <c r="A10" s="43">
        <v>11.3</v>
      </c>
      <c r="C10" s="59" t="s">
        <v>480</v>
      </c>
      <c r="D10" s="55" t="s">
        <v>481</v>
      </c>
      <c r="E10" s="56">
        <v>3</v>
      </c>
      <c r="F10" s="57">
        <f t="shared" si="4"/>
        <v>2.9126213592233011E-2</v>
      </c>
      <c r="G10" s="57">
        <f>SUM(F$6:F10)</f>
        <v>0.1553398058252427</v>
      </c>
      <c r="H10" s="52"/>
      <c r="I10" s="59" t="s">
        <v>480</v>
      </c>
      <c r="J10" s="55" t="s">
        <v>481</v>
      </c>
      <c r="K10" s="56">
        <v>3</v>
      </c>
      <c r="L10" s="57">
        <f t="shared" si="5"/>
        <v>2.8571428571428571E-2</v>
      </c>
      <c r="M10" s="57">
        <f>SUM(L$6:L10)</f>
        <v>0.16190476190476191</v>
      </c>
      <c r="O10" s="59" t="s">
        <v>480</v>
      </c>
      <c r="P10" s="58" t="s">
        <v>481</v>
      </c>
      <c r="Q10" s="56">
        <v>4</v>
      </c>
      <c r="R10" s="57">
        <f t="shared" si="6"/>
        <v>3.9215686274509803E-2</v>
      </c>
      <c r="S10" s="57">
        <f>SUM(R$6:R10)</f>
        <v>0.16666666666666666</v>
      </c>
      <c r="U10" s="59" t="s">
        <v>480</v>
      </c>
      <c r="V10" s="55" t="s">
        <v>481</v>
      </c>
      <c r="W10" s="56">
        <v>0</v>
      </c>
      <c r="X10" s="57">
        <f t="shared" si="0"/>
        <v>0</v>
      </c>
      <c r="Y10" s="57">
        <f>SUM(X$6:X10)</f>
        <v>0.12745098039215685</v>
      </c>
      <c r="AA10" s="59" t="s">
        <v>480</v>
      </c>
      <c r="AB10" s="58" t="s">
        <v>481</v>
      </c>
      <c r="AC10" s="56">
        <v>0</v>
      </c>
      <c r="AD10" s="57">
        <f t="shared" si="1"/>
        <v>0</v>
      </c>
      <c r="AE10" s="57">
        <f>SUM(AD$6:AD10)</f>
        <v>0.14000000000000001</v>
      </c>
      <c r="AG10" s="59" t="s">
        <v>480</v>
      </c>
      <c r="AH10" s="58" t="s">
        <v>481</v>
      </c>
      <c r="AI10" s="56">
        <v>2</v>
      </c>
      <c r="AJ10" s="57">
        <f t="shared" si="7"/>
        <v>1.9801980198019802E-2</v>
      </c>
      <c r="AK10" s="57">
        <f>SUM(AJ$6:AJ10)</f>
        <v>0.10891089108910892</v>
      </c>
      <c r="AM10" s="59" t="s">
        <v>480</v>
      </c>
      <c r="AN10" s="58" t="s">
        <v>481</v>
      </c>
      <c r="AO10" s="56">
        <v>1</v>
      </c>
      <c r="AP10" s="57">
        <f t="shared" si="8"/>
        <v>9.8039215686274508E-3</v>
      </c>
      <c r="AQ10" s="57">
        <f>SUM(AP$6:AP10)</f>
        <v>5.8823529411764705E-2</v>
      </c>
      <c r="AS10" s="59" t="s">
        <v>480</v>
      </c>
      <c r="AT10" s="58" t="s">
        <v>481</v>
      </c>
      <c r="AU10" s="56">
        <v>1</v>
      </c>
      <c r="AV10" s="57">
        <f t="shared" si="9"/>
        <v>9.9009900990099011E-3</v>
      </c>
      <c r="AW10" s="57">
        <f>SUM(AV$6:AV10)</f>
        <v>0.12871287128712872</v>
      </c>
      <c r="AY10" s="59" t="s">
        <v>480</v>
      </c>
      <c r="AZ10" s="55" t="s">
        <v>481</v>
      </c>
      <c r="BA10" s="56">
        <v>1</v>
      </c>
      <c r="BB10" s="57">
        <f t="shared" si="2"/>
        <v>9.7087378640776691E-3</v>
      </c>
      <c r="BC10" s="57">
        <f>SUM(BB$6:BB10)</f>
        <v>0.10679611650485436</v>
      </c>
      <c r="BE10" s="59" t="s">
        <v>480</v>
      </c>
      <c r="BF10" s="55" t="s">
        <v>481</v>
      </c>
      <c r="BG10" s="56">
        <v>0</v>
      </c>
      <c r="BH10" s="57">
        <f t="shared" si="3"/>
        <v>0</v>
      </c>
      <c r="BI10" s="57">
        <f>SUM(BH$6:BH10)</f>
        <v>0.15686274509803921</v>
      </c>
    </row>
    <row r="11" spans="1:61" s="43" customFormat="1" ht="12" customHeight="1">
      <c r="A11" s="43">
        <v>16</v>
      </c>
      <c r="C11" s="59" t="s">
        <v>480</v>
      </c>
      <c r="D11" s="55" t="s">
        <v>482</v>
      </c>
      <c r="E11" s="56">
        <v>2</v>
      </c>
      <c r="F11" s="57">
        <f t="shared" si="4"/>
        <v>1.9417475728155338E-2</v>
      </c>
      <c r="G11" s="57">
        <f>SUM(F$6:F11)</f>
        <v>0.17475728155339804</v>
      </c>
      <c r="H11" s="60"/>
      <c r="I11" s="59" t="s">
        <v>480</v>
      </c>
      <c r="J11" s="55" t="s">
        <v>482</v>
      </c>
      <c r="K11" s="56">
        <v>2</v>
      </c>
      <c r="L11" s="57">
        <f t="shared" si="5"/>
        <v>1.9047619047619049E-2</v>
      </c>
      <c r="M11" s="57">
        <f>SUM(L$6:L11)</f>
        <v>0.18095238095238098</v>
      </c>
      <c r="O11" s="59" t="s">
        <v>480</v>
      </c>
      <c r="P11" s="58" t="s">
        <v>482</v>
      </c>
      <c r="Q11" s="56">
        <v>7</v>
      </c>
      <c r="R11" s="57">
        <f t="shared" si="6"/>
        <v>6.8627450980392163E-2</v>
      </c>
      <c r="S11" s="57">
        <f>SUM(R$6:R11)</f>
        <v>0.23529411764705882</v>
      </c>
      <c r="U11" s="59" t="s">
        <v>480</v>
      </c>
      <c r="V11" s="55" t="s">
        <v>482</v>
      </c>
      <c r="W11" s="56">
        <v>5</v>
      </c>
      <c r="X11" s="57">
        <f t="shared" si="0"/>
        <v>4.9019607843137254E-2</v>
      </c>
      <c r="Y11" s="57">
        <f>SUM(X$6:X11)</f>
        <v>0.1764705882352941</v>
      </c>
      <c r="AA11" s="59" t="s">
        <v>480</v>
      </c>
      <c r="AB11" s="58" t="s">
        <v>482</v>
      </c>
      <c r="AC11" s="56">
        <v>1</v>
      </c>
      <c r="AD11" s="57">
        <f t="shared" si="1"/>
        <v>0.01</v>
      </c>
      <c r="AE11" s="57">
        <f>SUM(AD$6:AD11)</f>
        <v>0.15000000000000002</v>
      </c>
      <c r="AG11" s="59" t="s">
        <v>480</v>
      </c>
      <c r="AH11" s="58" t="s">
        <v>482</v>
      </c>
      <c r="AI11" s="56">
        <v>3</v>
      </c>
      <c r="AJ11" s="57">
        <f t="shared" si="7"/>
        <v>2.9702970297029702E-2</v>
      </c>
      <c r="AK11" s="57">
        <f>SUM(AJ$6:AJ11)</f>
        <v>0.13861386138613863</v>
      </c>
      <c r="AM11" s="59" t="s">
        <v>480</v>
      </c>
      <c r="AN11" s="58" t="s">
        <v>482</v>
      </c>
      <c r="AO11" s="56">
        <v>0</v>
      </c>
      <c r="AP11" s="57">
        <f t="shared" si="8"/>
        <v>0</v>
      </c>
      <c r="AQ11" s="57">
        <f>SUM(AP$6:AP11)</f>
        <v>5.8823529411764705E-2</v>
      </c>
      <c r="AS11" s="59" t="s">
        <v>480</v>
      </c>
      <c r="AT11" s="58" t="s">
        <v>482</v>
      </c>
      <c r="AU11" s="56">
        <v>0</v>
      </c>
      <c r="AV11" s="57">
        <f t="shared" si="9"/>
        <v>0</v>
      </c>
      <c r="AW11" s="57">
        <f>SUM(AV$6:AV11)</f>
        <v>0.12871287128712872</v>
      </c>
      <c r="AY11" s="59" t="s">
        <v>480</v>
      </c>
      <c r="AZ11" s="55" t="s">
        <v>482</v>
      </c>
      <c r="BA11" s="56">
        <v>2</v>
      </c>
      <c r="BB11" s="57">
        <f t="shared" si="2"/>
        <v>1.9417475728155338E-2</v>
      </c>
      <c r="BC11" s="57">
        <f>SUM(BB$6:BB11)</f>
        <v>0.12621359223300971</v>
      </c>
      <c r="BE11" s="59" t="s">
        <v>480</v>
      </c>
      <c r="BF11" s="55" t="s">
        <v>482</v>
      </c>
      <c r="BG11" s="56">
        <v>2</v>
      </c>
      <c r="BH11" s="57">
        <f t="shared" si="3"/>
        <v>1.9607843137254902E-2</v>
      </c>
      <c r="BI11" s="57">
        <f>SUM(BH$6:BH11)</f>
        <v>0.1764705882352941</v>
      </c>
    </row>
    <row r="12" spans="1:61" s="43" customFormat="1" ht="12" customHeight="1">
      <c r="A12" s="43">
        <v>22.6</v>
      </c>
      <c r="C12" s="59" t="s">
        <v>483</v>
      </c>
      <c r="D12" s="55" t="s">
        <v>484</v>
      </c>
      <c r="E12" s="56">
        <v>5</v>
      </c>
      <c r="F12" s="57">
        <f t="shared" si="4"/>
        <v>4.8543689320388349E-2</v>
      </c>
      <c r="G12" s="57">
        <f>SUM(F$6:F12)</f>
        <v>0.22330097087378639</v>
      </c>
      <c r="H12" s="52"/>
      <c r="I12" s="59" t="s">
        <v>483</v>
      </c>
      <c r="J12" s="55" t="s">
        <v>484</v>
      </c>
      <c r="K12" s="56">
        <v>2</v>
      </c>
      <c r="L12" s="57">
        <f t="shared" si="5"/>
        <v>1.9047619047619049E-2</v>
      </c>
      <c r="M12" s="57">
        <f>SUM(L$6:L12)</f>
        <v>0.2</v>
      </c>
      <c r="O12" s="59" t="s">
        <v>483</v>
      </c>
      <c r="P12" s="58" t="s">
        <v>484</v>
      </c>
      <c r="Q12" s="56">
        <v>5</v>
      </c>
      <c r="R12" s="57">
        <f t="shared" si="6"/>
        <v>4.9019607843137254E-2</v>
      </c>
      <c r="S12" s="57">
        <f>SUM(R$6:R12)</f>
        <v>0.28431372549019607</v>
      </c>
      <c r="U12" s="59" t="s">
        <v>483</v>
      </c>
      <c r="V12" s="55" t="s">
        <v>484</v>
      </c>
      <c r="W12" s="56">
        <v>5</v>
      </c>
      <c r="X12" s="57">
        <f t="shared" si="0"/>
        <v>4.9019607843137254E-2</v>
      </c>
      <c r="Y12" s="57">
        <f>SUM(X$6:X12)</f>
        <v>0.22549019607843135</v>
      </c>
      <c r="AA12" s="59" t="s">
        <v>483</v>
      </c>
      <c r="AB12" s="58" t="s">
        <v>484</v>
      </c>
      <c r="AC12" s="56">
        <v>3</v>
      </c>
      <c r="AD12" s="57">
        <f t="shared" si="1"/>
        <v>0.03</v>
      </c>
      <c r="AE12" s="57">
        <f>SUM(AD$6:AD12)</f>
        <v>0.18000000000000002</v>
      </c>
      <c r="AG12" s="59" t="s">
        <v>483</v>
      </c>
      <c r="AH12" s="58" t="s">
        <v>484</v>
      </c>
      <c r="AI12" s="56">
        <v>3</v>
      </c>
      <c r="AJ12" s="57">
        <f t="shared" si="7"/>
        <v>2.9702970297029702E-2</v>
      </c>
      <c r="AK12" s="57">
        <f>SUM(AJ$6:AJ12)</f>
        <v>0.16831683168316833</v>
      </c>
      <c r="AM12" s="59" t="s">
        <v>483</v>
      </c>
      <c r="AN12" s="58" t="s">
        <v>484</v>
      </c>
      <c r="AO12" s="56">
        <v>0</v>
      </c>
      <c r="AP12" s="57">
        <f t="shared" si="8"/>
        <v>0</v>
      </c>
      <c r="AQ12" s="57">
        <f>SUM(AP$6:AP12)</f>
        <v>5.8823529411764705E-2</v>
      </c>
      <c r="AS12" s="59" t="s">
        <v>483</v>
      </c>
      <c r="AT12" s="58" t="s">
        <v>484</v>
      </c>
      <c r="AU12" s="56">
        <v>3</v>
      </c>
      <c r="AV12" s="57">
        <f t="shared" si="9"/>
        <v>2.9702970297029702E-2</v>
      </c>
      <c r="AW12" s="57">
        <f>SUM(AV$6:AV12)</f>
        <v>0.15841584158415842</v>
      </c>
      <c r="AY12" s="59" t="s">
        <v>483</v>
      </c>
      <c r="AZ12" s="55" t="s">
        <v>484</v>
      </c>
      <c r="BA12" s="56">
        <v>4</v>
      </c>
      <c r="BB12" s="57">
        <f t="shared" si="2"/>
        <v>3.8834951456310676E-2</v>
      </c>
      <c r="BC12" s="57">
        <f>SUM(BB$6:BB12)</f>
        <v>0.16504854368932037</v>
      </c>
      <c r="BE12" s="59" t="s">
        <v>483</v>
      </c>
      <c r="BF12" s="55" t="s">
        <v>484</v>
      </c>
      <c r="BG12" s="56">
        <v>2</v>
      </c>
      <c r="BH12" s="57">
        <f t="shared" si="3"/>
        <v>1.9607843137254902E-2</v>
      </c>
      <c r="BI12" s="57">
        <f>SUM(BH$6:BH12)</f>
        <v>0.19607843137254899</v>
      </c>
    </row>
    <row r="13" spans="1:61" s="43" customFormat="1" ht="12" customHeight="1">
      <c r="A13" s="43">
        <v>32</v>
      </c>
      <c r="C13" s="59" t="s">
        <v>483</v>
      </c>
      <c r="D13" s="55" t="s">
        <v>485</v>
      </c>
      <c r="E13" s="56">
        <v>6</v>
      </c>
      <c r="F13" s="57">
        <f t="shared" si="4"/>
        <v>5.8252427184466021E-2</v>
      </c>
      <c r="G13" s="57">
        <f>SUM(F$6:F13)</f>
        <v>0.28155339805825241</v>
      </c>
      <c r="H13" s="52"/>
      <c r="I13" s="59" t="s">
        <v>483</v>
      </c>
      <c r="J13" s="55" t="s">
        <v>485</v>
      </c>
      <c r="K13" s="56">
        <v>5</v>
      </c>
      <c r="L13" s="57">
        <f t="shared" si="5"/>
        <v>4.7619047619047616E-2</v>
      </c>
      <c r="M13" s="57">
        <f>SUM(L$6:L13)</f>
        <v>0.24761904761904763</v>
      </c>
      <c r="O13" s="59" t="s">
        <v>483</v>
      </c>
      <c r="P13" s="58" t="s">
        <v>485</v>
      </c>
      <c r="Q13" s="56">
        <v>11</v>
      </c>
      <c r="R13" s="57">
        <f t="shared" si="6"/>
        <v>0.10784313725490197</v>
      </c>
      <c r="S13" s="57">
        <f>SUM(R$6:R13)</f>
        <v>0.39215686274509803</v>
      </c>
      <c r="U13" s="59" t="s">
        <v>483</v>
      </c>
      <c r="V13" s="55" t="s">
        <v>485</v>
      </c>
      <c r="W13" s="56">
        <v>7</v>
      </c>
      <c r="X13" s="57">
        <f t="shared" si="0"/>
        <v>6.8627450980392163E-2</v>
      </c>
      <c r="Y13" s="57">
        <f>SUM(X$6:X13)</f>
        <v>0.29411764705882348</v>
      </c>
      <c r="AA13" s="59" t="s">
        <v>483</v>
      </c>
      <c r="AB13" s="58" t="s">
        <v>485</v>
      </c>
      <c r="AC13" s="56">
        <v>7</v>
      </c>
      <c r="AD13" s="57">
        <f t="shared" si="1"/>
        <v>7.0000000000000007E-2</v>
      </c>
      <c r="AE13" s="57">
        <f>SUM(AD$6:AD13)</f>
        <v>0.25</v>
      </c>
      <c r="AG13" s="59" t="s">
        <v>483</v>
      </c>
      <c r="AH13" s="58" t="s">
        <v>485</v>
      </c>
      <c r="AI13" s="56">
        <v>1</v>
      </c>
      <c r="AJ13" s="57">
        <f t="shared" si="7"/>
        <v>9.9009900990099011E-3</v>
      </c>
      <c r="AK13" s="57">
        <f>SUM(AJ$6:AJ13)</f>
        <v>0.17821782178217824</v>
      </c>
      <c r="AM13" s="59" t="s">
        <v>483</v>
      </c>
      <c r="AN13" s="58" t="s">
        <v>485</v>
      </c>
      <c r="AO13" s="56">
        <v>5</v>
      </c>
      <c r="AP13" s="57">
        <f t="shared" si="8"/>
        <v>4.9019607843137254E-2</v>
      </c>
      <c r="AQ13" s="57">
        <f>SUM(AP$6:AP13)</f>
        <v>0.10784313725490197</v>
      </c>
      <c r="AS13" s="59" t="s">
        <v>483</v>
      </c>
      <c r="AT13" s="58" t="s">
        <v>485</v>
      </c>
      <c r="AU13" s="56">
        <v>5</v>
      </c>
      <c r="AV13" s="57">
        <f t="shared" si="9"/>
        <v>4.9504950495049507E-2</v>
      </c>
      <c r="AW13" s="57">
        <f>SUM(AV$6:AV13)</f>
        <v>0.20792079207920794</v>
      </c>
      <c r="AY13" s="59" t="s">
        <v>483</v>
      </c>
      <c r="AZ13" s="55" t="s">
        <v>485</v>
      </c>
      <c r="BA13" s="56">
        <v>8</v>
      </c>
      <c r="BB13" s="57">
        <f t="shared" si="2"/>
        <v>7.7669902912621352E-2</v>
      </c>
      <c r="BC13" s="57">
        <f>SUM(BB$6:BB13)</f>
        <v>0.24271844660194172</v>
      </c>
      <c r="BE13" s="59" t="s">
        <v>483</v>
      </c>
      <c r="BF13" s="55" t="s">
        <v>485</v>
      </c>
      <c r="BG13" s="56">
        <v>4</v>
      </c>
      <c r="BH13" s="57">
        <f t="shared" si="3"/>
        <v>3.9215686274509803E-2</v>
      </c>
      <c r="BI13" s="57">
        <f>SUM(BH$6:BH13)</f>
        <v>0.23529411764705879</v>
      </c>
    </row>
    <row r="14" spans="1:61" s="43" customFormat="1" ht="12" customHeight="1">
      <c r="A14" s="43">
        <v>45</v>
      </c>
      <c r="C14" s="59" t="s">
        <v>486</v>
      </c>
      <c r="D14" s="55" t="s">
        <v>487</v>
      </c>
      <c r="E14" s="56">
        <v>12</v>
      </c>
      <c r="F14" s="57">
        <f t="shared" si="4"/>
        <v>0.11650485436893204</v>
      </c>
      <c r="G14" s="57">
        <f>SUM(F$6:F14)</f>
        <v>0.39805825242718446</v>
      </c>
      <c r="H14" s="52"/>
      <c r="I14" s="59" t="s">
        <v>486</v>
      </c>
      <c r="J14" s="55" t="s">
        <v>487</v>
      </c>
      <c r="K14" s="56">
        <v>3</v>
      </c>
      <c r="L14" s="57">
        <f t="shared" si="5"/>
        <v>2.8571428571428571E-2</v>
      </c>
      <c r="M14" s="57">
        <f>SUM(L$6:L14)</f>
        <v>0.27619047619047621</v>
      </c>
      <c r="O14" s="59" t="s">
        <v>486</v>
      </c>
      <c r="P14" s="58" t="s">
        <v>487</v>
      </c>
      <c r="Q14" s="56">
        <v>13</v>
      </c>
      <c r="R14" s="57">
        <f t="shared" si="6"/>
        <v>0.12745098039215685</v>
      </c>
      <c r="S14" s="57">
        <f>SUM(R$6:R14)</f>
        <v>0.51960784313725483</v>
      </c>
      <c r="U14" s="59" t="s">
        <v>486</v>
      </c>
      <c r="V14" s="55" t="s">
        <v>487</v>
      </c>
      <c r="W14" s="56">
        <v>9</v>
      </c>
      <c r="X14" s="57">
        <f t="shared" si="0"/>
        <v>8.8235294117647065E-2</v>
      </c>
      <c r="Y14" s="57">
        <f>SUM(X$6:X14)</f>
        <v>0.38235294117647056</v>
      </c>
      <c r="AA14" s="59" t="s">
        <v>486</v>
      </c>
      <c r="AB14" s="58" t="s">
        <v>487</v>
      </c>
      <c r="AC14" s="56">
        <v>5</v>
      </c>
      <c r="AD14" s="57">
        <f t="shared" si="1"/>
        <v>0.05</v>
      </c>
      <c r="AE14" s="57">
        <f>SUM(AD$6:AD14)</f>
        <v>0.3</v>
      </c>
      <c r="AG14" s="59" t="s">
        <v>486</v>
      </c>
      <c r="AH14" s="58" t="s">
        <v>487</v>
      </c>
      <c r="AI14" s="56">
        <v>4</v>
      </c>
      <c r="AJ14" s="57">
        <f t="shared" si="7"/>
        <v>3.9603960396039604E-2</v>
      </c>
      <c r="AK14" s="57">
        <f>SUM(AJ$6:AJ14)</f>
        <v>0.21782178217821785</v>
      </c>
      <c r="AM14" s="59" t="s">
        <v>486</v>
      </c>
      <c r="AN14" s="58" t="s">
        <v>487</v>
      </c>
      <c r="AO14" s="56">
        <v>9</v>
      </c>
      <c r="AP14" s="57">
        <f t="shared" si="8"/>
        <v>8.8235294117647065E-2</v>
      </c>
      <c r="AQ14" s="57">
        <f>SUM(AP$6:AP14)</f>
        <v>0.19607843137254904</v>
      </c>
      <c r="AS14" s="59" t="s">
        <v>486</v>
      </c>
      <c r="AT14" s="58" t="s">
        <v>487</v>
      </c>
      <c r="AU14" s="56">
        <v>1</v>
      </c>
      <c r="AV14" s="57">
        <f t="shared" si="9"/>
        <v>9.9009900990099011E-3</v>
      </c>
      <c r="AW14" s="57">
        <f>SUM(AV$6:AV14)</f>
        <v>0.21782178217821785</v>
      </c>
      <c r="AY14" s="59" t="s">
        <v>486</v>
      </c>
      <c r="AZ14" s="55" t="s">
        <v>487</v>
      </c>
      <c r="BA14" s="56">
        <v>9</v>
      </c>
      <c r="BB14" s="57">
        <f t="shared" si="2"/>
        <v>8.7378640776699032E-2</v>
      </c>
      <c r="BC14" s="57">
        <f>SUM(BB$6:BB14)</f>
        <v>0.33009708737864074</v>
      </c>
      <c r="BE14" s="59" t="s">
        <v>486</v>
      </c>
      <c r="BF14" s="55" t="s">
        <v>487</v>
      </c>
      <c r="BG14" s="56">
        <v>2</v>
      </c>
      <c r="BH14" s="57">
        <f t="shared" si="3"/>
        <v>1.9607843137254902E-2</v>
      </c>
      <c r="BI14" s="57">
        <f>SUM(BH$6:BH14)</f>
        <v>0.25490196078431371</v>
      </c>
    </row>
    <row r="15" spans="1:61" s="43" customFormat="1" ht="12" customHeight="1">
      <c r="A15" s="43">
        <v>64</v>
      </c>
      <c r="C15" s="48" t="s">
        <v>486</v>
      </c>
      <c r="D15" s="55" t="s">
        <v>488</v>
      </c>
      <c r="E15" s="56">
        <v>7</v>
      </c>
      <c r="F15" s="57">
        <f t="shared" si="4"/>
        <v>6.7961165048543687E-2</v>
      </c>
      <c r="G15" s="57">
        <f>SUM(F$6:F15)</f>
        <v>0.46601941747572817</v>
      </c>
      <c r="H15" s="52"/>
      <c r="I15" s="48" t="s">
        <v>486</v>
      </c>
      <c r="J15" s="55" t="s">
        <v>488</v>
      </c>
      <c r="K15" s="56">
        <v>5</v>
      </c>
      <c r="L15" s="57">
        <f t="shared" si="5"/>
        <v>4.7619047619047616E-2</v>
      </c>
      <c r="M15" s="57">
        <f>SUM(L$6:L15)</f>
        <v>0.32380952380952382</v>
      </c>
      <c r="O15" s="48" t="s">
        <v>486</v>
      </c>
      <c r="P15" s="58" t="s">
        <v>488</v>
      </c>
      <c r="Q15" s="56">
        <v>7</v>
      </c>
      <c r="R15" s="57">
        <f t="shared" si="6"/>
        <v>6.8627450980392163E-2</v>
      </c>
      <c r="S15" s="57">
        <f>SUM(R$6:R15)</f>
        <v>0.58823529411764697</v>
      </c>
      <c r="U15" s="48" t="s">
        <v>486</v>
      </c>
      <c r="V15" s="55" t="s">
        <v>488</v>
      </c>
      <c r="W15" s="56">
        <v>12</v>
      </c>
      <c r="X15" s="57">
        <f t="shared" si="0"/>
        <v>0.11764705882352941</v>
      </c>
      <c r="Y15" s="57">
        <f>SUM(X$6:X15)</f>
        <v>0.5</v>
      </c>
      <c r="AA15" s="48" t="s">
        <v>486</v>
      </c>
      <c r="AB15" s="58" t="s">
        <v>488</v>
      </c>
      <c r="AC15" s="56">
        <v>11</v>
      </c>
      <c r="AD15" s="57">
        <f t="shared" si="1"/>
        <v>0.11</v>
      </c>
      <c r="AE15" s="57">
        <f>SUM(AD$6:AD15)</f>
        <v>0.41</v>
      </c>
      <c r="AG15" s="48" t="s">
        <v>486</v>
      </c>
      <c r="AH15" s="58" t="s">
        <v>488</v>
      </c>
      <c r="AI15" s="56">
        <v>7</v>
      </c>
      <c r="AJ15" s="57">
        <f t="shared" si="7"/>
        <v>6.9306930693069313E-2</v>
      </c>
      <c r="AK15" s="57">
        <f>SUM(AJ$6:AJ15)</f>
        <v>0.28712871287128716</v>
      </c>
      <c r="AM15" s="48" t="s">
        <v>486</v>
      </c>
      <c r="AN15" s="58" t="s">
        <v>488</v>
      </c>
      <c r="AO15" s="56">
        <v>17</v>
      </c>
      <c r="AP15" s="57">
        <f t="shared" si="8"/>
        <v>0.16666666666666666</v>
      </c>
      <c r="AQ15" s="57">
        <f>SUM(AP$6:AP15)</f>
        <v>0.36274509803921573</v>
      </c>
      <c r="AS15" s="48" t="s">
        <v>486</v>
      </c>
      <c r="AT15" s="58" t="s">
        <v>488</v>
      </c>
      <c r="AU15" s="56">
        <v>7</v>
      </c>
      <c r="AV15" s="57">
        <f t="shared" si="9"/>
        <v>6.9306930693069313E-2</v>
      </c>
      <c r="AW15" s="57">
        <f>SUM(AV$6:AV15)</f>
        <v>0.28712871287128716</v>
      </c>
      <c r="AY15" s="48" t="s">
        <v>486</v>
      </c>
      <c r="AZ15" s="55" t="s">
        <v>488</v>
      </c>
      <c r="BA15" s="56">
        <v>4</v>
      </c>
      <c r="BB15" s="57">
        <f t="shared" si="2"/>
        <v>3.8834951456310676E-2</v>
      </c>
      <c r="BC15" s="57">
        <f>SUM(BB$6:BB15)</f>
        <v>0.3689320388349514</v>
      </c>
      <c r="BE15" s="48" t="s">
        <v>486</v>
      </c>
      <c r="BF15" s="55" t="s">
        <v>488</v>
      </c>
      <c r="BG15" s="56">
        <v>2</v>
      </c>
      <c r="BH15" s="57">
        <f t="shared" si="3"/>
        <v>1.9607843137254902E-2</v>
      </c>
      <c r="BI15" s="57">
        <f>SUM(BH$6:BH15)</f>
        <v>0.2745098039215686</v>
      </c>
    </row>
    <row r="16" spans="1:61" s="43" customFormat="1" ht="12" customHeight="1">
      <c r="A16" s="43">
        <v>90</v>
      </c>
      <c r="C16" s="54" t="s">
        <v>489</v>
      </c>
      <c r="D16" s="55" t="s">
        <v>490</v>
      </c>
      <c r="E16" s="56">
        <v>3</v>
      </c>
      <c r="F16" s="57">
        <f t="shared" si="4"/>
        <v>2.9126213592233011E-2</v>
      </c>
      <c r="G16" s="57">
        <f>SUM(F$6:F16)</f>
        <v>0.49514563106796117</v>
      </c>
      <c r="H16" s="52"/>
      <c r="I16" s="54" t="s">
        <v>489</v>
      </c>
      <c r="J16" s="55" t="s">
        <v>490</v>
      </c>
      <c r="K16" s="56">
        <v>6</v>
      </c>
      <c r="L16" s="57">
        <f t="shared" si="5"/>
        <v>5.7142857142857141E-2</v>
      </c>
      <c r="M16" s="57">
        <f>SUM(L$6:L16)</f>
        <v>0.38095238095238099</v>
      </c>
      <c r="O16" s="54" t="s">
        <v>489</v>
      </c>
      <c r="P16" s="58" t="s">
        <v>490</v>
      </c>
      <c r="Q16" s="56">
        <v>13</v>
      </c>
      <c r="R16" s="57">
        <f t="shared" si="6"/>
        <v>0.12745098039215685</v>
      </c>
      <c r="S16" s="57">
        <f>SUM(R$6:R16)</f>
        <v>0.71568627450980382</v>
      </c>
      <c r="U16" s="54" t="s">
        <v>489</v>
      </c>
      <c r="V16" s="55" t="s">
        <v>490</v>
      </c>
      <c r="W16" s="56">
        <v>13</v>
      </c>
      <c r="X16" s="57">
        <f t="shared" si="0"/>
        <v>0.12745098039215685</v>
      </c>
      <c r="Y16" s="57">
        <f>SUM(X$6:X16)</f>
        <v>0.62745098039215685</v>
      </c>
      <c r="AA16" s="54" t="s">
        <v>489</v>
      </c>
      <c r="AB16" s="58" t="s">
        <v>490</v>
      </c>
      <c r="AC16" s="56">
        <v>6</v>
      </c>
      <c r="AD16" s="57">
        <f t="shared" si="1"/>
        <v>0.06</v>
      </c>
      <c r="AE16" s="57">
        <f>SUM(AD$6:AD16)</f>
        <v>0.47</v>
      </c>
      <c r="AG16" s="54" t="s">
        <v>489</v>
      </c>
      <c r="AH16" s="58" t="s">
        <v>490</v>
      </c>
      <c r="AI16" s="56">
        <v>12</v>
      </c>
      <c r="AJ16" s="57">
        <f t="shared" si="7"/>
        <v>0.11881188118811881</v>
      </c>
      <c r="AK16" s="57">
        <f>SUM(AJ$6:AJ16)</f>
        <v>0.40594059405940597</v>
      </c>
      <c r="AM16" s="54" t="s">
        <v>489</v>
      </c>
      <c r="AN16" s="58" t="s">
        <v>490</v>
      </c>
      <c r="AO16" s="56">
        <v>11</v>
      </c>
      <c r="AP16" s="57">
        <f t="shared" si="8"/>
        <v>0.10784313725490197</v>
      </c>
      <c r="AQ16" s="57">
        <f>SUM(AP$6:AP16)</f>
        <v>0.4705882352941177</v>
      </c>
      <c r="AS16" s="54" t="s">
        <v>489</v>
      </c>
      <c r="AT16" s="58" t="s">
        <v>490</v>
      </c>
      <c r="AU16" s="56">
        <v>6</v>
      </c>
      <c r="AV16" s="57">
        <f t="shared" si="9"/>
        <v>5.9405940594059403E-2</v>
      </c>
      <c r="AW16" s="57">
        <f>SUM(AV$6:AV16)</f>
        <v>0.34653465346534656</v>
      </c>
      <c r="AY16" s="54" t="s">
        <v>489</v>
      </c>
      <c r="AZ16" s="55" t="s">
        <v>490</v>
      </c>
      <c r="BA16" s="56">
        <v>8</v>
      </c>
      <c r="BB16" s="57">
        <f t="shared" si="2"/>
        <v>7.7669902912621352E-2</v>
      </c>
      <c r="BC16" s="57">
        <f>SUM(BB$6:BB16)</f>
        <v>0.44660194174757273</v>
      </c>
      <c r="BE16" s="54" t="s">
        <v>489</v>
      </c>
      <c r="BF16" s="55" t="s">
        <v>490</v>
      </c>
      <c r="BG16" s="56">
        <v>6</v>
      </c>
      <c r="BH16" s="57">
        <f t="shared" si="3"/>
        <v>5.8823529411764705E-2</v>
      </c>
      <c r="BI16" s="57">
        <f>SUM(BH$6:BH16)</f>
        <v>0.33333333333333331</v>
      </c>
    </row>
    <row r="17" spans="1:61" s="43" customFormat="1" ht="12" customHeight="1">
      <c r="A17" s="43">
        <v>128</v>
      </c>
      <c r="C17" s="59" t="s">
        <v>491</v>
      </c>
      <c r="D17" s="55" t="s">
        <v>492</v>
      </c>
      <c r="E17" s="56">
        <v>10</v>
      </c>
      <c r="F17" s="57">
        <f t="shared" si="4"/>
        <v>9.7087378640776698E-2</v>
      </c>
      <c r="G17" s="57">
        <f>SUM(F$6:F17)</f>
        <v>0.59223300970873782</v>
      </c>
      <c r="H17" s="52"/>
      <c r="I17" s="59" t="s">
        <v>491</v>
      </c>
      <c r="J17" s="55" t="s">
        <v>492</v>
      </c>
      <c r="K17" s="56">
        <v>12</v>
      </c>
      <c r="L17" s="57">
        <f t="shared" si="5"/>
        <v>0.11428571428571428</v>
      </c>
      <c r="M17" s="57">
        <f>SUM(L$6:L17)</f>
        <v>0.49523809523809526</v>
      </c>
      <c r="O17" s="59" t="s">
        <v>491</v>
      </c>
      <c r="P17" s="58" t="s">
        <v>492</v>
      </c>
      <c r="Q17" s="56">
        <v>6</v>
      </c>
      <c r="R17" s="57">
        <f t="shared" si="6"/>
        <v>5.8823529411764705E-2</v>
      </c>
      <c r="S17" s="57">
        <f>SUM(R$6:R17)</f>
        <v>0.77450980392156854</v>
      </c>
      <c r="U17" s="59" t="s">
        <v>491</v>
      </c>
      <c r="V17" s="55" t="s">
        <v>492</v>
      </c>
      <c r="W17" s="56">
        <v>12</v>
      </c>
      <c r="X17" s="57">
        <f t="shared" si="0"/>
        <v>0.11764705882352941</v>
      </c>
      <c r="Y17" s="57">
        <f>SUM(X$6:X17)</f>
        <v>0.74509803921568629</v>
      </c>
      <c r="AA17" s="59" t="s">
        <v>491</v>
      </c>
      <c r="AB17" s="58" t="s">
        <v>492</v>
      </c>
      <c r="AC17" s="56">
        <v>13</v>
      </c>
      <c r="AD17" s="57">
        <f t="shared" si="1"/>
        <v>0.13</v>
      </c>
      <c r="AE17" s="57">
        <f>SUM(AD$6:AD17)</f>
        <v>0.6</v>
      </c>
      <c r="AG17" s="59" t="s">
        <v>491</v>
      </c>
      <c r="AH17" s="58" t="s">
        <v>492</v>
      </c>
      <c r="AI17" s="56">
        <v>6</v>
      </c>
      <c r="AJ17" s="57">
        <f t="shared" si="7"/>
        <v>5.9405940594059403E-2</v>
      </c>
      <c r="AK17" s="57">
        <f>SUM(AJ$6:AJ17)</f>
        <v>0.46534653465346537</v>
      </c>
      <c r="AM17" s="59" t="s">
        <v>491</v>
      </c>
      <c r="AN17" s="58" t="s">
        <v>492</v>
      </c>
      <c r="AO17" s="56">
        <v>8</v>
      </c>
      <c r="AP17" s="57">
        <f t="shared" si="8"/>
        <v>7.8431372549019607E-2</v>
      </c>
      <c r="AQ17" s="57">
        <f>SUM(AP$6:AP17)</f>
        <v>0.5490196078431373</v>
      </c>
      <c r="AS17" s="59" t="s">
        <v>491</v>
      </c>
      <c r="AT17" s="58" t="s">
        <v>492</v>
      </c>
      <c r="AU17" s="56">
        <v>10</v>
      </c>
      <c r="AV17" s="57">
        <f t="shared" si="9"/>
        <v>9.9009900990099015E-2</v>
      </c>
      <c r="AW17" s="57">
        <f>SUM(AV$6:AV17)</f>
        <v>0.44554455445544561</v>
      </c>
      <c r="AY17" s="59" t="s">
        <v>491</v>
      </c>
      <c r="AZ17" s="55" t="s">
        <v>492</v>
      </c>
      <c r="BA17" s="56">
        <v>13</v>
      </c>
      <c r="BB17" s="57">
        <f t="shared" si="2"/>
        <v>0.12621359223300971</v>
      </c>
      <c r="BC17" s="57">
        <f>SUM(BB$6:BB17)</f>
        <v>0.57281553398058249</v>
      </c>
      <c r="BE17" s="59" t="s">
        <v>491</v>
      </c>
      <c r="BF17" s="55" t="s">
        <v>492</v>
      </c>
      <c r="BG17" s="56">
        <v>9</v>
      </c>
      <c r="BH17" s="57">
        <f t="shared" si="3"/>
        <v>8.8235294117647065E-2</v>
      </c>
      <c r="BI17" s="57">
        <f>SUM(BH$6:BH17)</f>
        <v>0.42156862745098039</v>
      </c>
    </row>
    <row r="18" spans="1:61" s="43" customFormat="1" ht="12" customHeight="1">
      <c r="A18" s="43">
        <v>180</v>
      </c>
      <c r="C18" s="59" t="s">
        <v>493</v>
      </c>
      <c r="D18" s="55" t="s">
        <v>494</v>
      </c>
      <c r="E18" s="56">
        <v>6</v>
      </c>
      <c r="F18" s="57">
        <f t="shared" si="4"/>
        <v>5.8252427184466021E-2</v>
      </c>
      <c r="G18" s="57">
        <f>SUM(F$6:F18)</f>
        <v>0.65048543689320382</v>
      </c>
      <c r="H18" s="52"/>
      <c r="I18" s="59" t="s">
        <v>493</v>
      </c>
      <c r="J18" s="55" t="s">
        <v>494</v>
      </c>
      <c r="K18" s="56">
        <v>14</v>
      </c>
      <c r="L18" s="57">
        <f t="shared" si="5"/>
        <v>0.13333333333333333</v>
      </c>
      <c r="M18" s="57">
        <f>SUM(L$6:L18)</f>
        <v>0.62857142857142856</v>
      </c>
      <c r="O18" s="59" t="s">
        <v>493</v>
      </c>
      <c r="P18" s="58" t="s">
        <v>494</v>
      </c>
      <c r="Q18" s="56">
        <v>9</v>
      </c>
      <c r="R18" s="57">
        <f t="shared" si="6"/>
        <v>8.8235294117647065E-2</v>
      </c>
      <c r="S18" s="57">
        <f>SUM(R$6:R18)</f>
        <v>0.86274509803921562</v>
      </c>
      <c r="U18" s="59" t="s">
        <v>493</v>
      </c>
      <c r="V18" s="55" t="s">
        <v>494</v>
      </c>
      <c r="W18" s="56">
        <v>9</v>
      </c>
      <c r="X18" s="57">
        <f t="shared" si="0"/>
        <v>8.8235294117647065E-2</v>
      </c>
      <c r="Y18" s="57">
        <f>SUM(X$6:X18)</f>
        <v>0.83333333333333337</v>
      </c>
      <c r="AA18" s="59" t="s">
        <v>493</v>
      </c>
      <c r="AB18" s="58" t="s">
        <v>494</v>
      </c>
      <c r="AC18" s="56">
        <v>19</v>
      </c>
      <c r="AD18" s="57">
        <f t="shared" si="1"/>
        <v>0.19</v>
      </c>
      <c r="AE18" s="57">
        <f>SUM(AD$6:AD18)</f>
        <v>0.79</v>
      </c>
      <c r="AG18" s="59" t="s">
        <v>493</v>
      </c>
      <c r="AH18" s="58" t="s">
        <v>494</v>
      </c>
      <c r="AI18" s="56">
        <v>14</v>
      </c>
      <c r="AJ18" s="57">
        <f t="shared" si="7"/>
        <v>0.13861386138613863</v>
      </c>
      <c r="AK18" s="57">
        <f>SUM(AJ$6:AJ18)</f>
        <v>0.60396039603960405</v>
      </c>
      <c r="AM18" s="59" t="s">
        <v>493</v>
      </c>
      <c r="AN18" s="58" t="s">
        <v>494</v>
      </c>
      <c r="AO18" s="56">
        <v>8</v>
      </c>
      <c r="AP18" s="57">
        <f t="shared" si="8"/>
        <v>7.8431372549019607E-2</v>
      </c>
      <c r="AQ18" s="57">
        <f>SUM(AP$6:AP18)</f>
        <v>0.62745098039215685</v>
      </c>
      <c r="AS18" s="59" t="s">
        <v>493</v>
      </c>
      <c r="AT18" s="58" t="s">
        <v>494</v>
      </c>
      <c r="AU18" s="56">
        <v>14</v>
      </c>
      <c r="AV18" s="57">
        <f t="shared" si="9"/>
        <v>0.13861386138613863</v>
      </c>
      <c r="AW18" s="57">
        <f>SUM(AV$6:AV18)</f>
        <v>0.58415841584158423</v>
      </c>
      <c r="AY18" s="59" t="s">
        <v>493</v>
      </c>
      <c r="AZ18" s="55" t="s">
        <v>494</v>
      </c>
      <c r="BA18" s="56">
        <v>6</v>
      </c>
      <c r="BB18" s="57">
        <f t="shared" si="2"/>
        <v>5.8252427184466021E-2</v>
      </c>
      <c r="BC18" s="57">
        <f>SUM(BB$6:BB18)</f>
        <v>0.63106796116504849</v>
      </c>
      <c r="BE18" s="59" t="s">
        <v>493</v>
      </c>
      <c r="BF18" s="55" t="s">
        <v>494</v>
      </c>
      <c r="BG18" s="56">
        <v>11</v>
      </c>
      <c r="BH18" s="57">
        <f t="shared" si="3"/>
        <v>0.10784313725490197</v>
      </c>
      <c r="BI18" s="57">
        <f>SUM(BH$6:BH18)</f>
        <v>0.52941176470588236</v>
      </c>
    </row>
    <row r="19" spans="1:61" s="43" customFormat="1" ht="12" customHeight="1">
      <c r="A19" s="43">
        <v>256</v>
      </c>
      <c r="C19" s="48" t="s">
        <v>495</v>
      </c>
      <c r="D19" s="55" t="s">
        <v>496</v>
      </c>
      <c r="E19" s="56">
        <v>8</v>
      </c>
      <c r="F19" s="57">
        <f t="shared" si="4"/>
        <v>7.7669902912621352E-2</v>
      </c>
      <c r="G19" s="57">
        <f>SUM(F$6:F19)</f>
        <v>0.72815533980582514</v>
      </c>
      <c r="H19" s="52"/>
      <c r="I19" s="48" t="s">
        <v>495</v>
      </c>
      <c r="J19" s="55" t="s">
        <v>496</v>
      </c>
      <c r="K19" s="56">
        <v>16</v>
      </c>
      <c r="L19" s="57">
        <f t="shared" si="5"/>
        <v>0.15238095238095239</v>
      </c>
      <c r="M19" s="57">
        <f>SUM(L$6:L19)</f>
        <v>0.78095238095238095</v>
      </c>
      <c r="O19" s="48" t="s">
        <v>495</v>
      </c>
      <c r="P19" s="58" t="s">
        <v>496</v>
      </c>
      <c r="Q19" s="56">
        <v>8</v>
      </c>
      <c r="R19" s="57">
        <f t="shared" si="6"/>
        <v>7.8431372549019607E-2</v>
      </c>
      <c r="S19" s="57">
        <f>SUM(R$6:R19)</f>
        <v>0.94117647058823528</v>
      </c>
      <c r="U19" s="48" t="s">
        <v>495</v>
      </c>
      <c r="V19" s="55" t="s">
        <v>496</v>
      </c>
      <c r="W19" s="56">
        <v>10</v>
      </c>
      <c r="X19" s="57">
        <f t="shared" si="0"/>
        <v>9.8039215686274508E-2</v>
      </c>
      <c r="Y19" s="57">
        <f>SUM(X$6:X19)</f>
        <v>0.93137254901960786</v>
      </c>
      <c r="AA19" s="48" t="s">
        <v>495</v>
      </c>
      <c r="AB19" s="58" t="s">
        <v>496</v>
      </c>
      <c r="AC19" s="56">
        <v>9</v>
      </c>
      <c r="AD19" s="57">
        <f t="shared" si="1"/>
        <v>0.09</v>
      </c>
      <c r="AE19" s="57">
        <f>SUM(AD$6:AD19)</f>
        <v>0.88</v>
      </c>
      <c r="AG19" s="48" t="s">
        <v>495</v>
      </c>
      <c r="AH19" s="58" t="s">
        <v>496</v>
      </c>
      <c r="AI19" s="56">
        <v>15</v>
      </c>
      <c r="AJ19" s="57">
        <f t="shared" si="7"/>
        <v>0.14851485148514851</v>
      </c>
      <c r="AK19" s="57">
        <f>SUM(AJ$6:AJ19)</f>
        <v>0.75247524752475259</v>
      </c>
      <c r="AM19" s="48" t="s">
        <v>495</v>
      </c>
      <c r="AN19" s="58" t="s">
        <v>496</v>
      </c>
      <c r="AO19" s="56">
        <v>13</v>
      </c>
      <c r="AP19" s="57">
        <f t="shared" si="8"/>
        <v>0.12745098039215685</v>
      </c>
      <c r="AQ19" s="57">
        <f>SUM(AP$6:AP19)</f>
        <v>0.75490196078431371</v>
      </c>
      <c r="AS19" s="48" t="s">
        <v>495</v>
      </c>
      <c r="AT19" s="58" t="s">
        <v>496</v>
      </c>
      <c r="AU19" s="56">
        <v>14</v>
      </c>
      <c r="AV19" s="57">
        <f t="shared" si="9"/>
        <v>0.13861386138613863</v>
      </c>
      <c r="AW19" s="57">
        <f>SUM(AV$6:AV19)</f>
        <v>0.72277227722772286</v>
      </c>
      <c r="AY19" s="48" t="s">
        <v>495</v>
      </c>
      <c r="AZ19" s="55" t="s">
        <v>496</v>
      </c>
      <c r="BA19" s="56">
        <v>10</v>
      </c>
      <c r="BB19" s="57">
        <f t="shared" si="2"/>
        <v>9.7087378640776698E-2</v>
      </c>
      <c r="BC19" s="57">
        <f>SUM(BB$6:BB19)</f>
        <v>0.72815533980582514</v>
      </c>
      <c r="BE19" s="48" t="s">
        <v>495</v>
      </c>
      <c r="BF19" s="55" t="s">
        <v>496</v>
      </c>
      <c r="BG19" s="56">
        <v>11</v>
      </c>
      <c r="BH19" s="57">
        <f t="shared" si="3"/>
        <v>0.10784313725490197</v>
      </c>
      <c r="BI19" s="57">
        <f>SUM(BH$6:BH19)</f>
        <v>0.63725490196078427</v>
      </c>
    </row>
    <row r="20" spans="1:61" s="43" customFormat="1" ht="12" customHeight="1">
      <c r="A20" s="43">
        <v>362</v>
      </c>
      <c r="C20" s="54" t="s">
        <v>497</v>
      </c>
      <c r="D20" s="55" t="s">
        <v>498</v>
      </c>
      <c r="E20" s="56">
        <v>9</v>
      </c>
      <c r="F20" s="57">
        <f t="shared" si="4"/>
        <v>8.7378640776699032E-2</v>
      </c>
      <c r="G20" s="57">
        <f>SUM(F$6:F20)</f>
        <v>0.81553398058252413</v>
      </c>
      <c r="H20" s="52"/>
      <c r="I20" s="54" t="s">
        <v>497</v>
      </c>
      <c r="J20" s="55" t="s">
        <v>498</v>
      </c>
      <c r="K20" s="56">
        <v>11</v>
      </c>
      <c r="L20" s="57">
        <f t="shared" si="5"/>
        <v>0.10476190476190476</v>
      </c>
      <c r="M20" s="57">
        <f>SUM(L$6:L20)</f>
        <v>0.88571428571428568</v>
      </c>
      <c r="O20" s="54" t="s">
        <v>497</v>
      </c>
      <c r="P20" s="58" t="s">
        <v>498</v>
      </c>
      <c r="Q20" s="61">
        <v>6</v>
      </c>
      <c r="R20" s="57">
        <f t="shared" si="6"/>
        <v>5.8823529411764705E-2</v>
      </c>
      <c r="S20" s="57">
        <f>SUM(R$6:R20)</f>
        <v>1</v>
      </c>
      <c r="U20" s="54" t="s">
        <v>497</v>
      </c>
      <c r="V20" s="55" t="s">
        <v>498</v>
      </c>
      <c r="W20" s="56">
        <v>2</v>
      </c>
      <c r="X20" s="57">
        <f t="shared" si="0"/>
        <v>1.9607843137254902E-2</v>
      </c>
      <c r="Y20" s="57">
        <f>SUM(X$6:X20)</f>
        <v>0.95098039215686281</v>
      </c>
      <c r="AA20" s="54" t="s">
        <v>497</v>
      </c>
      <c r="AB20" s="58" t="s">
        <v>498</v>
      </c>
      <c r="AC20" s="61">
        <v>7</v>
      </c>
      <c r="AD20" s="57">
        <f t="shared" si="1"/>
        <v>7.0000000000000007E-2</v>
      </c>
      <c r="AE20" s="57">
        <f>SUM(AD$6:AD20)</f>
        <v>0.95</v>
      </c>
      <c r="AG20" s="54" t="s">
        <v>497</v>
      </c>
      <c r="AH20" s="58" t="s">
        <v>498</v>
      </c>
      <c r="AI20" s="61">
        <v>16</v>
      </c>
      <c r="AJ20" s="57">
        <f t="shared" si="7"/>
        <v>0.15841584158415842</v>
      </c>
      <c r="AK20" s="57">
        <f>SUM(AJ$6:AJ20)</f>
        <v>0.91089108910891103</v>
      </c>
      <c r="AM20" s="54" t="s">
        <v>497</v>
      </c>
      <c r="AN20" s="58" t="s">
        <v>498</v>
      </c>
      <c r="AO20" s="61">
        <v>14</v>
      </c>
      <c r="AP20" s="57">
        <f t="shared" si="8"/>
        <v>0.13725490196078433</v>
      </c>
      <c r="AQ20" s="57">
        <f>SUM(AP$6:AP20)</f>
        <v>0.89215686274509798</v>
      </c>
      <c r="AS20" s="54" t="s">
        <v>497</v>
      </c>
      <c r="AT20" s="58" t="s">
        <v>498</v>
      </c>
      <c r="AU20" s="61">
        <v>6</v>
      </c>
      <c r="AV20" s="57">
        <f t="shared" si="9"/>
        <v>5.9405940594059403E-2</v>
      </c>
      <c r="AW20" s="57">
        <f>SUM(AV$6:AV20)</f>
        <v>0.78217821782178221</v>
      </c>
      <c r="AY20" s="54" t="s">
        <v>497</v>
      </c>
      <c r="AZ20" s="55" t="s">
        <v>498</v>
      </c>
      <c r="BA20" s="56">
        <v>12</v>
      </c>
      <c r="BB20" s="57">
        <f t="shared" si="2"/>
        <v>0.11650485436893204</v>
      </c>
      <c r="BC20" s="57">
        <f>SUM(BB$6:BB20)</f>
        <v>0.84466019417475713</v>
      </c>
      <c r="BE20" s="54" t="s">
        <v>497</v>
      </c>
      <c r="BF20" s="55" t="s">
        <v>498</v>
      </c>
      <c r="BG20" s="56">
        <v>14</v>
      </c>
      <c r="BH20" s="57">
        <f t="shared" si="3"/>
        <v>0.13725490196078433</v>
      </c>
      <c r="BI20" s="57">
        <f>SUM(BH$6:BH20)</f>
        <v>0.77450980392156854</v>
      </c>
    </row>
    <row r="21" spans="1:61" s="43" customFormat="1" ht="12" customHeight="1">
      <c r="A21" s="43">
        <v>512</v>
      </c>
      <c r="C21" s="59" t="s">
        <v>497</v>
      </c>
      <c r="D21" s="55" t="s">
        <v>499</v>
      </c>
      <c r="E21" s="56">
        <v>5</v>
      </c>
      <c r="F21" s="57">
        <f t="shared" si="4"/>
        <v>4.8543689320388349E-2</v>
      </c>
      <c r="G21" s="57">
        <f>SUM(F$6:F21)</f>
        <v>0.86407766990291246</v>
      </c>
      <c r="H21" s="52"/>
      <c r="I21" s="59" t="s">
        <v>497</v>
      </c>
      <c r="J21" s="55" t="s">
        <v>499</v>
      </c>
      <c r="K21" s="56">
        <v>9</v>
      </c>
      <c r="L21" s="57">
        <f t="shared" si="5"/>
        <v>8.5714285714285715E-2</v>
      </c>
      <c r="M21" s="57">
        <f>SUM(L$6:L21)</f>
        <v>0.97142857142857142</v>
      </c>
      <c r="O21" s="59" t="s">
        <v>497</v>
      </c>
      <c r="P21" s="58" t="s">
        <v>499</v>
      </c>
      <c r="Q21" s="61">
        <v>0</v>
      </c>
      <c r="R21" s="57">
        <f t="shared" si="6"/>
        <v>0</v>
      </c>
      <c r="S21" s="57">
        <f>SUM(R$6:R21)</f>
        <v>1</v>
      </c>
      <c r="U21" s="59" t="s">
        <v>497</v>
      </c>
      <c r="V21" s="55" t="s">
        <v>499</v>
      </c>
      <c r="W21" s="56">
        <v>5</v>
      </c>
      <c r="X21" s="57">
        <f t="shared" si="0"/>
        <v>4.9019607843137254E-2</v>
      </c>
      <c r="Y21" s="57">
        <f>SUM(X$6:X21)</f>
        <v>1</v>
      </c>
      <c r="AA21" s="59" t="s">
        <v>497</v>
      </c>
      <c r="AB21" s="58" t="s">
        <v>499</v>
      </c>
      <c r="AC21" s="61">
        <v>4</v>
      </c>
      <c r="AD21" s="57">
        <f t="shared" si="1"/>
        <v>0.04</v>
      </c>
      <c r="AE21" s="57">
        <f>SUM(AD$6:AD21)</f>
        <v>0.99</v>
      </c>
      <c r="AG21" s="59" t="s">
        <v>497</v>
      </c>
      <c r="AH21" s="58" t="s">
        <v>499</v>
      </c>
      <c r="AI21" s="61">
        <v>4</v>
      </c>
      <c r="AJ21" s="57">
        <f t="shared" si="7"/>
        <v>3.9603960396039604E-2</v>
      </c>
      <c r="AK21" s="57">
        <f>SUM(AJ$6:AJ21)</f>
        <v>0.95049504950495067</v>
      </c>
      <c r="AM21" s="59" t="s">
        <v>497</v>
      </c>
      <c r="AN21" s="58" t="s">
        <v>499</v>
      </c>
      <c r="AO21" s="61">
        <v>7</v>
      </c>
      <c r="AP21" s="57">
        <f t="shared" si="8"/>
        <v>6.8627450980392163E-2</v>
      </c>
      <c r="AQ21" s="57">
        <f>SUM(AP$6:AP21)</f>
        <v>0.96078431372549011</v>
      </c>
      <c r="AS21" s="59" t="s">
        <v>497</v>
      </c>
      <c r="AT21" s="58" t="s">
        <v>499</v>
      </c>
      <c r="AU21" s="61">
        <v>13</v>
      </c>
      <c r="AV21" s="57">
        <f t="shared" si="9"/>
        <v>0.12871287128712872</v>
      </c>
      <c r="AW21" s="57">
        <f>SUM(AV$6:AV21)</f>
        <v>0.91089108910891092</v>
      </c>
      <c r="AY21" s="59" t="s">
        <v>497</v>
      </c>
      <c r="AZ21" s="55" t="s">
        <v>499</v>
      </c>
      <c r="BA21" s="56">
        <v>7</v>
      </c>
      <c r="BB21" s="57">
        <f t="shared" si="2"/>
        <v>6.7961165048543687E-2</v>
      </c>
      <c r="BC21" s="57">
        <f>SUM(BB$6:BB21)</f>
        <v>0.91262135922330079</v>
      </c>
      <c r="BE21" s="59" t="s">
        <v>497</v>
      </c>
      <c r="BF21" s="55" t="s">
        <v>499</v>
      </c>
      <c r="BG21" s="56">
        <v>12</v>
      </c>
      <c r="BH21" s="57">
        <f t="shared" si="3"/>
        <v>0.11764705882352941</v>
      </c>
      <c r="BI21" s="57">
        <f>SUM(BH$6:BH21)</f>
        <v>0.89215686274509798</v>
      </c>
    </row>
    <row r="22" spans="1:61" s="43" customFormat="1" ht="12" customHeight="1">
      <c r="A22" s="43">
        <v>1024</v>
      </c>
      <c r="C22" s="59" t="s">
        <v>500</v>
      </c>
      <c r="D22" s="55" t="s">
        <v>501</v>
      </c>
      <c r="E22" s="61">
        <v>12</v>
      </c>
      <c r="F22" s="57">
        <f t="shared" si="4"/>
        <v>0.11650485436893204</v>
      </c>
      <c r="G22" s="57">
        <f>SUM(F$6:F22)</f>
        <v>0.98058252427184445</v>
      </c>
      <c r="H22" s="52"/>
      <c r="I22" s="59" t="s">
        <v>500</v>
      </c>
      <c r="J22" s="55" t="s">
        <v>501</v>
      </c>
      <c r="K22" s="61">
        <v>3</v>
      </c>
      <c r="L22" s="57">
        <f t="shared" si="5"/>
        <v>2.8571428571428571E-2</v>
      </c>
      <c r="M22" s="57">
        <f>SUM(L$6:L22)</f>
        <v>1</v>
      </c>
      <c r="O22" s="59" t="s">
        <v>500</v>
      </c>
      <c r="P22" s="58" t="s">
        <v>501</v>
      </c>
      <c r="Q22" s="61">
        <v>0</v>
      </c>
      <c r="R22" s="57">
        <f t="shared" si="6"/>
        <v>0</v>
      </c>
      <c r="S22" s="57">
        <f>SUM(R$6:R22)</f>
        <v>1</v>
      </c>
      <c r="U22" s="59" t="s">
        <v>500</v>
      </c>
      <c r="V22" s="55" t="s">
        <v>501</v>
      </c>
      <c r="W22" s="61">
        <v>0</v>
      </c>
      <c r="X22" s="57">
        <f t="shared" si="0"/>
        <v>0</v>
      </c>
      <c r="Y22" s="57">
        <f>SUM(X$6:X22)</f>
        <v>1</v>
      </c>
      <c r="AA22" s="59" t="s">
        <v>500</v>
      </c>
      <c r="AB22" s="58" t="s">
        <v>501</v>
      </c>
      <c r="AC22" s="61">
        <v>1</v>
      </c>
      <c r="AD22" s="57">
        <f t="shared" si="1"/>
        <v>0.01</v>
      </c>
      <c r="AE22" s="57">
        <f>SUM(AD$6:AD22)</f>
        <v>1</v>
      </c>
      <c r="AG22" s="59" t="s">
        <v>500</v>
      </c>
      <c r="AH22" s="58" t="s">
        <v>501</v>
      </c>
      <c r="AI22" s="61">
        <v>5</v>
      </c>
      <c r="AJ22" s="57">
        <f t="shared" si="7"/>
        <v>4.9504950495049507E-2</v>
      </c>
      <c r="AK22" s="57">
        <f>SUM(AJ$6:AJ22)</f>
        <v>1.0000000000000002</v>
      </c>
      <c r="AM22" s="59" t="s">
        <v>500</v>
      </c>
      <c r="AN22" s="58" t="s">
        <v>501</v>
      </c>
      <c r="AO22" s="61">
        <v>4</v>
      </c>
      <c r="AP22" s="57">
        <f t="shared" si="8"/>
        <v>3.9215686274509803E-2</v>
      </c>
      <c r="AQ22" s="57">
        <f>SUM(AP$6:AP22)</f>
        <v>0.99999999999999989</v>
      </c>
      <c r="AS22" s="59" t="s">
        <v>500</v>
      </c>
      <c r="AT22" s="58" t="s">
        <v>501</v>
      </c>
      <c r="AU22" s="61">
        <v>6</v>
      </c>
      <c r="AV22" s="57">
        <f t="shared" si="9"/>
        <v>5.9405940594059403E-2</v>
      </c>
      <c r="AW22" s="57">
        <f>SUM(AV$6:AV22)</f>
        <v>0.97029702970297027</v>
      </c>
      <c r="AY22" s="59" t="s">
        <v>500</v>
      </c>
      <c r="AZ22" s="55" t="s">
        <v>501</v>
      </c>
      <c r="BA22" s="61">
        <v>7</v>
      </c>
      <c r="BB22" s="57">
        <f t="shared" si="2"/>
        <v>6.7961165048543687E-2</v>
      </c>
      <c r="BC22" s="57">
        <f>SUM(BB$6:BB22)</f>
        <v>0.98058252427184445</v>
      </c>
      <c r="BE22" s="59" t="s">
        <v>500</v>
      </c>
      <c r="BF22" s="55" t="s">
        <v>501</v>
      </c>
      <c r="BG22" s="61">
        <v>11</v>
      </c>
      <c r="BH22" s="57">
        <f t="shared" si="3"/>
        <v>0.10784313725490197</v>
      </c>
      <c r="BI22" s="57">
        <f>SUM(BH$6:BH22)</f>
        <v>1</v>
      </c>
    </row>
    <row r="23" spans="1:61" s="43" customFormat="1" ht="12" customHeight="1">
      <c r="A23" s="43">
        <v>2048</v>
      </c>
      <c r="C23" s="59" t="s">
        <v>502</v>
      </c>
      <c r="D23" s="55" t="s">
        <v>503</v>
      </c>
      <c r="E23" s="61">
        <v>2</v>
      </c>
      <c r="F23" s="57">
        <f t="shared" si="4"/>
        <v>1.9417475728155338E-2</v>
      </c>
      <c r="G23" s="57">
        <f>SUM(F$6:F23)</f>
        <v>0.99999999999999978</v>
      </c>
      <c r="H23" s="52"/>
      <c r="I23" s="59" t="s">
        <v>502</v>
      </c>
      <c r="J23" s="55" t="s">
        <v>503</v>
      </c>
      <c r="K23" s="61">
        <v>0</v>
      </c>
      <c r="L23" s="57">
        <f t="shared" si="5"/>
        <v>0</v>
      </c>
      <c r="M23" s="57">
        <f>SUM(L$6:L23)</f>
        <v>1</v>
      </c>
      <c r="O23" s="59" t="s">
        <v>502</v>
      </c>
      <c r="P23" s="58" t="s">
        <v>503</v>
      </c>
      <c r="Q23" s="61">
        <v>0</v>
      </c>
      <c r="R23" s="57">
        <f t="shared" si="6"/>
        <v>0</v>
      </c>
      <c r="S23" s="57">
        <f>SUM(R$6:R23)</f>
        <v>1</v>
      </c>
      <c r="U23" s="59" t="s">
        <v>502</v>
      </c>
      <c r="V23" s="55" t="s">
        <v>503</v>
      </c>
      <c r="W23" s="61">
        <v>0</v>
      </c>
      <c r="X23" s="57">
        <f t="shared" si="0"/>
        <v>0</v>
      </c>
      <c r="Y23" s="57">
        <f>SUM(X$6:X23)</f>
        <v>1</v>
      </c>
      <c r="AA23" s="59" t="s">
        <v>502</v>
      </c>
      <c r="AB23" s="58" t="s">
        <v>503</v>
      </c>
      <c r="AC23" s="61">
        <v>0</v>
      </c>
      <c r="AD23" s="57">
        <f t="shared" si="1"/>
        <v>0</v>
      </c>
      <c r="AE23" s="57">
        <f>SUM(AD$6:AD23)</f>
        <v>1</v>
      </c>
      <c r="AG23" s="59" t="s">
        <v>502</v>
      </c>
      <c r="AH23" s="58" t="s">
        <v>503</v>
      </c>
      <c r="AI23" s="61">
        <v>0</v>
      </c>
      <c r="AJ23" s="57">
        <f t="shared" si="7"/>
        <v>0</v>
      </c>
      <c r="AK23" s="57">
        <f>SUM(AJ$6:AJ23)</f>
        <v>1.0000000000000002</v>
      </c>
      <c r="AM23" s="59" t="s">
        <v>502</v>
      </c>
      <c r="AN23" s="58" t="s">
        <v>503</v>
      </c>
      <c r="AO23" s="61">
        <v>0</v>
      </c>
      <c r="AP23" s="57">
        <f t="shared" si="8"/>
        <v>0</v>
      </c>
      <c r="AQ23" s="57">
        <f>SUM(AP$6:AP23)</f>
        <v>0.99999999999999989</v>
      </c>
      <c r="AS23" s="59" t="s">
        <v>502</v>
      </c>
      <c r="AT23" s="58" t="s">
        <v>503</v>
      </c>
      <c r="AU23" s="61">
        <v>3</v>
      </c>
      <c r="AV23" s="57">
        <f t="shared" si="9"/>
        <v>2.9702970297029702E-2</v>
      </c>
      <c r="AW23" s="57">
        <f>SUM(AV$6:AV23)</f>
        <v>1</v>
      </c>
      <c r="AY23" s="59" t="s">
        <v>502</v>
      </c>
      <c r="AZ23" s="55" t="s">
        <v>503</v>
      </c>
      <c r="BA23" s="61">
        <v>1</v>
      </c>
      <c r="BB23" s="57">
        <f t="shared" si="2"/>
        <v>9.7087378640776691E-3</v>
      </c>
      <c r="BC23" s="57">
        <f>SUM(BB$6:BB23)</f>
        <v>0.99029126213592211</v>
      </c>
      <c r="BE23" s="59" t="s">
        <v>502</v>
      </c>
      <c r="BF23" s="55" t="s">
        <v>503</v>
      </c>
      <c r="BG23" s="61">
        <v>0</v>
      </c>
      <c r="BH23" s="57">
        <f t="shared" si="3"/>
        <v>0</v>
      </c>
      <c r="BI23" s="57">
        <f>SUM(BH$6:BH23)</f>
        <v>1</v>
      </c>
    </row>
    <row r="24" spans="1:61" s="43" customFormat="1" ht="12" customHeight="1">
      <c r="A24" s="43">
        <v>4096</v>
      </c>
      <c r="C24" s="48" t="s">
        <v>504</v>
      </c>
      <c r="D24" s="55" t="s">
        <v>505</v>
      </c>
      <c r="E24" s="61">
        <v>0</v>
      </c>
      <c r="F24" s="57">
        <f t="shared" si="4"/>
        <v>0</v>
      </c>
      <c r="G24" s="57">
        <f>SUM(F$6:F24)</f>
        <v>0.99999999999999978</v>
      </c>
      <c r="H24" s="52"/>
      <c r="I24" s="48" t="s">
        <v>504</v>
      </c>
      <c r="J24" s="55" t="s">
        <v>505</v>
      </c>
      <c r="K24" s="61">
        <v>0</v>
      </c>
      <c r="L24" s="57">
        <f t="shared" si="5"/>
        <v>0</v>
      </c>
      <c r="M24" s="57">
        <f>SUM(L$6:L24)</f>
        <v>1</v>
      </c>
      <c r="O24" s="48" t="s">
        <v>504</v>
      </c>
      <c r="P24" s="58" t="s">
        <v>505</v>
      </c>
      <c r="Q24" s="61">
        <v>0</v>
      </c>
      <c r="R24" s="57">
        <f t="shared" si="6"/>
        <v>0</v>
      </c>
      <c r="S24" s="57">
        <f>SUM(R$6:R24)</f>
        <v>1</v>
      </c>
      <c r="U24" s="48" t="s">
        <v>504</v>
      </c>
      <c r="V24" s="55" t="s">
        <v>505</v>
      </c>
      <c r="W24" s="61">
        <v>0</v>
      </c>
      <c r="X24" s="57">
        <f t="shared" si="0"/>
        <v>0</v>
      </c>
      <c r="Y24" s="57">
        <f>SUM(X$6:X24)</f>
        <v>1</v>
      </c>
      <c r="AA24" s="48" t="s">
        <v>504</v>
      </c>
      <c r="AB24" s="58" t="s">
        <v>505</v>
      </c>
      <c r="AC24" s="61">
        <v>0</v>
      </c>
      <c r="AD24" s="57">
        <f t="shared" si="1"/>
        <v>0</v>
      </c>
      <c r="AE24" s="57">
        <f>SUM(AD$6:AD24)</f>
        <v>1</v>
      </c>
      <c r="AG24" s="48" t="s">
        <v>504</v>
      </c>
      <c r="AH24" s="58" t="s">
        <v>505</v>
      </c>
      <c r="AI24" s="61">
        <v>0</v>
      </c>
      <c r="AJ24" s="57">
        <f t="shared" si="7"/>
        <v>0</v>
      </c>
      <c r="AK24" s="57">
        <f>SUM(AJ$6:AJ24)</f>
        <v>1.0000000000000002</v>
      </c>
      <c r="AM24" s="48" t="s">
        <v>504</v>
      </c>
      <c r="AN24" s="58" t="s">
        <v>505</v>
      </c>
      <c r="AO24" s="61">
        <v>0</v>
      </c>
      <c r="AP24" s="57">
        <f t="shared" si="8"/>
        <v>0</v>
      </c>
      <c r="AQ24" s="57">
        <f>SUM(AP$6:AP24)</f>
        <v>0.99999999999999989</v>
      </c>
      <c r="AS24" s="48" t="s">
        <v>504</v>
      </c>
      <c r="AT24" s="58" t="s">
        <v>505</v>
      </c>
      <c r="AU24" s="61">
        <v>0</v>
      </c>
      <c r="AV24" s="57">
        <f t="shared" si="9"/>
        <v>0</v>
      </c>
      <c r="AW24" s="57">
        <f>SUM(AV$6:AV24)</f>
        <v>1</v>
      </c>
      <c r="AY24" s="48" t="s">
        <v>504</v>
      </c>
      <c r="AZ24" s="55" t="s">
        <v>505</v>
      </c>
      <c r="BA24" s="61">
        <v>0</v>
      </c>
      <c r="BB24" s="57">
        <f t="shared" si="2"/>
        <v>0</v>
      </c>
      <c r="BC24" s="57">
        <f>SUM(BB$6:BB24)</f>
        <v>0.99029126213592211</v>
      </c>
      <c r="BE24" s="48" t="s">
        <v>504</v>
      </c>
      <c r="BF24" s="55" t="s">
        <v>505</v>
      </c>
      <c r="BG24" s="61">
        <v>0</v>
      </c>
      <c r="BH24" s="57">
        <f t="shared" si="3"/>
        <v>0</v>
      </c>
      <c r="BI24" s="57">
        <f>SUM(BH$6:BH24)</f>
        <v>1</v>
      </c>
    </row>
    <row r="25" spans="1:61" s="43" customFormat="1" ht="12" customHeight="1">
      <c r="C25" s="62" t="s">
        <v>506</v>
      </c>
      <c r="D25" s="55" t="s">
        <v>507</v>
      </c>
      <c r="E25" s="61">
        <v>0</v>
      </c>
      <c r="F25" s="57">
        <f t="shared" si="4"/>
        <v>0</v>
      </c>
      <c r="G25" s="57">
        <f>SUM(F$6:F25)</f>
        <v>0.99999999999999978</v>
      </c>
      <c r="H25" s="52"/>
      <c r="I25" s="62" t="s">
        <v>506</v>
      </c>
      <c r="J25" s="55" t="s">
        <v>507</v>
      </c>
      <c r="K25" s="61">
        <v>0</v>
      </c>
      <c r="L25" s="57">
        <f t="shared" si="5"/>
        <v>0</v>
      </c>
      <c r="M25" s="57">
        <f>SUM(L$6:L25)</f>
        <v>1</v>
      </c>
      <c r="O25" s="62" t="s">
        <v>506</v>
      </c>
      <c r="P25" s="58" t="s">
        <v>507</v>
      </c>
      <c r="Q25" s="61">
        <v>0</v>
      </c>
      <c r="R25" s="57">
        <f t="shared" si="6"/>
        <v>0</v>
      </c>
      <c r="S25" s="57">
        <f>SUM(R$6:R25)</f>
        <v>1</v>
      </c>
      <c r="U25" s="62" t="s">
        <v>506</v>
      </c>
      <c r="V25" s="55" t="s">
        <v>507</v>
      </c>
      <c r="W25" s="61">
        <v>0</v>
      </c>
      <c r="X25" s="57">
        <f t="shared" si="0"/>
        <v>0</v>
      </c>
      <c r="Y25" s="57">
        <f>SUM(X$6:X25)</f>
        <v>1</v>
      </c>
      <c r="AA25" s="62" t="s">
        <v>506</v>
      </c>
      <c r="AB25" s="58" t="s">
        <v>507</v>
      </c>
      <c r="AC25" s="61">
        <v>0</v>
      </c>
      <c r="AD25" s="57">
        <f t="shared" si="1"/>
        <v>0</v>
      </c>
      <c r="AE25" s="57">
        <f>SUM(AD$6:AD25)</f>
        <v>1</v>
      </c>
      <c r="AG25" s="62" t="s">
        <v>506</v>
      </c>
      <c r="AH25" s="58" t="s">
        <v>507</v>
      </c>
      <c r="AI25" s="61">
        <v>0</v>
      </c>
      <c r="AJ25" s="57">
        <f t="shared" si="7"/>
        <v>0</v>
      </c>
      <c r="AK25" s="57">
        <f>SUM(AJ$6:AJ25)</f>
        <v>1.0000000000000002</v>
      </c>
      <c r="AM25" s="62" t="s">
        <v>506</v>
      </c>
      <c r="AN25" s="58" t="s">
        <v>507</v>
      </c>
      <c r="AO25" s="61">
        <v>0</v>
      </c>
      <c r="AP25" s="57">
        <f t="shared" si="8"/>
        <v>0</v>
      </c>
      <c r="AQ25" s="57">
        <f>SUM(AP$6:AP25)</f>
        <v>0.99999999999999989</v>
      </c>
      <c r="AS25" s="62" t="s">
        <v>506</v>
      </c>
      <c r="AT25" s="58" t="s">
        <v>507</v>
      </c>
      <c r="AU25" s="61">
        <v>0</v>
      </c>
      <c r="AV25" s="57">
        <f t="shared" si="9"/>
        <v>0</v>
      </c>
      <c r="AW25" s="57">
        <f>SUM(AV$6:AV25)</f>
        <v>1</v>
      </c>
      <c r="AY25" s="62" t="s">
        <v>506</v>
      </c>
      <c r="AZ25" s="55" t="s">
        <v>507</v>
      </c>
      <c r="BA25" s="61">
        <v>1</v>
      </c>
      <c r="BB25" s="57">
        <f t="shared" si="2"/>
        <v>9.7087378640776691E-3</v>
      </c>
      <c r="BC25" s="57">
        <f>SUM(BB$6:BB25)</f>
        <v>0.99999999999999978</v>
      </c>
      <c r="BE25" s="62" t="s">
        <v>506</v>
      </c>
      <c r="BF25" s="55" t="s">
        <v>507</v>
      </c>
      <c r="BG25" s="61">
        <v>0</v>
      </c>
      <c r="BH25" s="57">
        <f t="shared" si="3"/>
        <v>0</v>
      </c>
      <c r="BI25" s="57">
        <f>SUM(BH$6:BH25)</f>
        <v>1</v>
      </c>
    </row>
    <row r="26" spans="1:61" ht="12.75" customHeight="1">
      <c r="D26" s="63" t="s">
        <v>1</v>
      </c>
      <c r="E26" s="39">
        <f>SUM(E6:E25)</f>
        <v>103</v>
      </c>
      <c r="F26" s="64">
        <f t="shared" si="4"/>
        <v>1</v>
      </c>
      <c r="H26" s="64"/>
      <c r="J26" s="63" t="s">
        <v>1</v>
      </c>
      <c r="K26" s="39">
        <f>SUM(K6:K25)</f>
        <v>105</v>
      </c>
      <c r="L26" s="64">
        <f t="shared" si="5"/>
        <v>1</v>
      </c>
      <c r="M26" s="64"/>
      <c r="P26" s="63" t="s">
        <v>1</v>
      </c>
      <c r="Q26" s="39">
        <f>SUM(Q6:Q25)</f>
        <v>102</v>
      </c>
      <c r="R26" s="64">
        <f t="shared" si="6"/>
        <v>1</v>
      </c>
      <c r="S26" s="64"/>
      <c r="V26" s="63" t="s">
        <v>1</v>
      </c>
      <c r="W26" s="39">
        <f>SUM(W6:W25)</f>
        <v>102</v>
      </c>
      <c r="X26" s="64">
        <f t="shared" si="0"/>
        <v>1</v>
      </c>
      <c r="Y26" s="64"/>
      <c r="AB26" s="63" t="s">
        <v>1</v>
      </c>
      <c r="AC26" s="39">
        <f>SUM(AC6:AC25)</f>
        <v>100</v>
      </c>
      <c r="AD26" s="64">
        <f t="shared" si="1"/>
        <v>1</v>
      </c>
      <c r="AE26" s="64"/>
      <c r="AH26" s="63" t="s">
        <v>1</v>
      </c>
      <c r="AI26" s="39">
        <f>SUM(AI6:AI25)</f>
        <v>101</v>
      </c>
      <c r="AJ26" s="64">
        <f t="shared" si="7"/>
        <v>1</v>
      </c>
      <c r="AK26" s="64"/>
      <c r="AN26" s="63" t="s">
        <v>1</v>
      </c>
      <c r="AO26" s="39">
        <f>SUM(AO6:AO25)</f>
        <v>102</v>
      </c>
      <c r="AP26" s="64">
        <f t="shared" si="8"/>
        <v>1</v>
      </c>
      <c r="AQ26" s="64"/>
      <c r="AT26" s="63" t="s">
        <v>1</v>
      </c>
      <c r="AU26" s="39">
        <f>SUM(AU6:AU25)</f>
        <v>101</v>
      </c>
      <c r="AV26" s="64">
        <f t="shared" si="9"/>
        <v>1</v>
      </c>
      <c r="AW26" s="64"/>
      <c r="AZ26" s="63" t="s">
        <v>1</v>
      </c>
      <c r="BA26" s="39">
        <f>SUM(BA6:BA25)</f>
        <v>103</v>
      </c>
      <c r="BB26" s="64">
        <f t="shared" si="2"/>
        <v>1</v>
      </c>
      <c r="BC26" s="64"/>
      <c r="BF26" s="63" t="s">
        <v>1</v>
      </c>
      <c r="BG26" s="39">
        <f>SUM(BG6:BG25)</f>
        <v>102</v>
      </c>
      <c r="BH26" s="64">
        <f t="shared" si="3"/>
        <v>1</v>
      </c>
      <c r="BI26" s="64"/>
    </row>
    <row r="27" spans="1:61" ht="11.1" customHeight="1">
      <c r="H27" s="64"/>
    </row>
    <row r="28" spans="1:61" ht="11.1" customHeight="1"/>
    <row r="29" spans="1:61" s="65" customFormat="1" ht="24" customHeight="1" thickBot="1">
      <c r="C29" s="66" t="s">
        <v>467</v>
      </c>
      <c r="D29" s="67" t="s">
        <v>508</v>
      </c>
      <c r="F29"/>
      <c r="G29"/>
      <c r="I29" s="66" t="s">
        <v>467</v>
      </c>
      <c r="J29" s="67" t="s">
        <v>508</v>
      </c>
      <c r="L29"/>
      <c r="M29"/>
      <c r="O29" s="66" t="s">
        <v>467</v>
      </c>
      <c r="P29" s="67" t="s">
        <v>508</v>
      </c>
      <c r="R29"/>
      <c r="S29"/>
      <c r="U29" s="66" t="s">
        <v>467</v>
      </c>
      <c r="V29" s="67" t="s">
        <v>508</v>
      </c>
      <c r="X29"/>
      <c r="Y29"/>
      <c r="AA29" s="66" t="s">
        <v>467</v>
      </c>
      <c r="AB29" s="67" t="s">
        <v>508</v>
      </c>
      <c r="AD29"/>
      <c r="AE29"/>
      <c r="AG29" s="66" t="s">
        <v>467</v>
      </c>
      <c r="AH29" s="67" t="s">
        <v>508</v>
      </c>
      <c r="AJ29"/>
      <c r="AK29"/>
      <c r="AM29" s="66" t="s">
        <v>467</v>
      </c>
      <c r="AN29" s="67" t="s">
        <v>508</v>
      </c>
      <c r="AP29"/>
      <c r="AQ29"/>
      <c r="AS29" s="66" t="s">
        <v>467</v>
      </c>
      <c r="AT29" s="67" t="s">
        <v>508</v>
      </c>
      <c r="AV29"/>
      <c r="AW29"/>
      <c r="AY29" s="66" t="s">
        <v>467</v>
      </c>
      <c r="AZ29" s="67" t="s">
        <v>508</v>
      </c>
      <c r="BB29"/>
      <c r="BC29"/>
      <c r="BE29" s="66" t="s">
        <v>467</v>
      </c>
      <c r="BF29" s="67" t="s">
        <v>508</v>
      </c>
      <c r="BH29"/>
      <c r="BI29"/>
    </row>
    <row r="30" spans="1:61" s="43" customFormat="1" ht="12" customHeight="1">
      <c r="A30" s="43">
        <v>0.05</v>
      </c>
      <c r="C30" s="68" t="s">
        <v>509</v>
      </c>
      <c r="D30" s="69">
        <f>SUM(F6)</f>
        <v>7.7669902912621352E-2</v>
      </c>
      <c r="F30"/>
      <c r="G30"/>
      <c r="I30" s="68" t="s">
        <v>509</v>
      </c>
      <c r="J30" s="70">
        <f>SUM(L6)</f>
        <v>9.5238095238095233E-2</v>
      </c>
      <c r="L30"/>
      <c r="M30"/>
      <c r="O30" s="68" t="s">
        <v>509</v>
      </c>
      <c r="P30" s="69">
        <f>SUM(R6)</f>
        <v>6.8627450980392163E-2</v>
      </c>
      <c r="R30"/>
      <c r="S30"/>
      <c r="U30" s="68" t="s">
        <v>509</v>
      </c>
      <c r="V30" s="69">
        <f>SUM(X6)</f>
        <v>0.12745098039215685</v>
      </c>
      <c r="X30"/>
      <c r="Y30"/>
      <c r="AA30" s="68" t="s">
        <v>509</v>
      </c>
      <c r="AB30" s="69">
        <f>SUM(AD6)</f>
        <v>0.14000000000000001</v>
      </c>
      <c r="AD30"/>
      <c r="AE30"/>
      <c r="AG30" s="68" t="s">
        <v>509</v>
      </c>
      <c r="AH30" s="69">
        <f>SUM(AJ6)</f>
        <v>4.9504950495049507E-2</v>
      </c>
      <c r="AJ30"/>
      <c r="AK30"/>
      <c r="AM30" s="68" t="s">
        <v>509</v>
      </c>
      <c r="AN30" s="69">
        <f>SUM(AP6)</f>
        <v>2.9411764705882353E-2</v>
      </c>
      <c r="AP30"/>
      <c r="AQ30"/>
      <c r="AS30" s="68" t="s">
        <v>509</v>
      </c>
      <c r="AT30" s="69">
        <f>SUM(AV6)</f>
        <v>0.10891089108910891</v>
      </c>
      <c r="AV30"/>
      <c r="AW30"/>
      <c r="AY30" s="68" t="s">
        <v>509</v>
      </c>
      <c r="AZ30" s="69">
        <f>SUM(BB6)</f>
        <v>4.8543689320388349E-2</v>
      </c>
      <c r="BB30"/>
      <c r="BC30"/>
      <c r="BE30" s="68" t="s">
        <v>509</v>
      </c>
      <c r="BF30" s="70">
        <f>SUM(BH6)</f>
        <v>9.8039215686274508E-2</v>
      </c>
      <c r="BH30"/>
      <c r="BI30"/>
    </row>
    <row r="31" spans="1:61" s="43" customFormat="1" ht="12" customHeight="1">
      <c r="A31" s="43">
        <v>0.16</v>
      </c>
      <c r="C31" s="71" t="s">
        <v>510</v>
      </c>
      <c r="D31" s="72">
        <f>SUM(F7:F15)</f>
        <v>0.38834951456310673</v>
      </c>
      <c r="F31"/>
      <c r="G31"/>
      <c r="I31" s="71" t="s">
        <v>510</v>
      </c>
      <c r="J31" s="72">
        <f>SUM(L7:L15)</f>
        <v>0.22857142857142859</v>
      </c>
      <c r="L31"/>
      <c r="M31"/>
      <c r="O31" s="71" t="s">
        <v>510</v>
      </c>
      <c r="P31" s="72">
        <f>SUM(R7:R15)</f>
        <v>0.51960784313725494</v>
      </c>
      <c r="R31"/>
      <c r="S31"/>
      <c r="U31" s="71" t="s">
        <v>510</v>
      </c>
      <c r="V31" s="72">
        <f>SUM(X7:X15)</f>
        <v>0.37254901960784315</v>
      </c>
      <c r="X31"/>
      <c r="Y31"/>
      <c r="AA31" s="71" t="s">
        <v>510</v>
      </c>
      <c r="AB31" s="72">
        <f>SUM(AD7:AD15)</f>
        <v>0.27</v>
      </c>
      <c r="AD31"/>
      <c r="AE31"/>
      <c r="AG31" s="71" t="s">
        <v>510</v>
      </c>
      <c r="AH31" s="72">
        <f>SUM(AJ7:AJ15)</f>
        <v>0.23762376237623764</v>
      </c>
      <c r="AJ31"/>
      <c r="AK31"/>
      <c r="AM31" s="71" t="s">
        <v>510</v>
      </c>
      <c r="AN31" s="72">
        <f>SUM(AP7:AP15)</f>
        <v>0.33333333333333337</v>
      </c>
      <c r="AP31"/>
      <c r="AQ31"/>
      <c r="AS31" s="71" t="s">
        <v>510</v>
      </c>
      <c r="AT31" s="72">
        <f>SUM(AV7:AV15)</f>
        <v>0.17821782178217821</v>
      </c>
      <c r="AV31"/>
      <c r="AW31"/>
      <c r="AY31" s="71" t="s">
        <v>510</v>
      </c>
      <c r="AZ31" s="72">
        <f>SUM(BB7:BB15)</f>
        <v>0.32038834951456308</v>
      </c>
      <c r="BB31"/>
      <c r="BC31"/>
      <c r="BE31" s="71" t="s">
        <v>510</v>
      </c>
      <c r="BF31" s="72">
        <f>SUM(BH7:BH15)</f>
        <v>0.1764705882352941</v>
      </c>
      <c r="BH31"/>
      <c r="BI31"/>
    </row>
    <row r="32" spans="1:61" s="43" customFormat="1" ht="12" customHeight="1">
      <c r="A32" s="43">
        <v>0.5</v>
      </c>
      <c r="C32" s="71" t="s">
        <v>511</v>
      </c>
      <c r="D32" s="72">
        <f>SUM(F16:F19)</f>
        <v>0.26213592233009708</v>
      </c>
      <c r="F32"/>
      <c r="G32"/>
      <c r="I32" s="71" t="s">
        <v>511</v>
      </c>
      <c r="J32" s="72">
        <f>SUM(L16:L19)</f>
        <v>0.45714285714285718</v>
      </c>
      <c r="L32"/>
      <c r="M32"/>
      <c r="O32" s="71" t="s">
        <v>511</v>
      </c>
      <c r="P32" s="72">
        <f>SUM(R16:R19)</f>
        <v>0.35294117647058826</v>
      </c>
      <c r="R32"/>
      <c r="S32"/>
      <c r="U32" s="71" t="s">
        <v>511</v>
      </c>
      <c r="V32" s="72">
        <f>SUM(X16:X19)</f>
        <v>0.43137254901960781</v>
      </c>
      <c r="X32"/>
      <c r="Y32"/>
      <c r="AA32" s="71" t="s">
        <v>511</v>
      </c>
      <c r="AB32" s="72">
        <f>SUM(AD16:AD19)</f>
        <v>0.47</v>
      </c>
      <c r="AD32"/>
      <c r="AE32"/>
      <c r="AG32" s="71" t="s">
        <v>511</v>
      </c>
      <c r="AH32" s="72">
        <f>SUM(AJ16:AJ19)</f>
        <v>0.46534653465346532</v>
      </c>
      <c r="AJ32"/>
      <c r="AK32"/>
      <c r="AM32" s="71" t="s">
        <v>511</v>
      </c>
      <c r="AN32" s="72">
        <f>SUM(AP16:AP19)</f>
        <v>0.39215686274509803</v>
      </c>
      <c r="AP32"/>
      <c r="AQ32"/>
      <c r="AS32" s="71" t="s">
        <v>511</v>
      </c>
      <c r="AT32" s="72">
        <f>SUM(AV16:AV19)</f>
        <v>0.4356435643564357</v>
      </c>
      <c r="AV32"/>
      <c r="AW32"/>
      <c r="AY32" s="71" t="s">
        <v>511</v>
      </c>
      <c r="AZ32" s="72">
        <f>SUM(BB16:BB19)</f>
        <v>0.35922330097087379</v>
      </c>
      <c r="BB32"/>
      <c r="BC32"/>
      <c r="BE32" s="71" t="s">
        <v>511</v>
      </c>
      <c r="BF32" s="72">
        <f>SUM(BH16:BH19)</f>
        <v>0.36274509803921567</v>
      </c>
      <c r="BH32"/>
      <c r="BI32"/>
    </row>
    <row r="33" spans="1:61" s="43" customFormat="1" ht="12" customHeight="1">
      <c r="A33" s="43">
        <v>0.84</v>
      </c>
      <c r="C33" s="71" t="s">
        <v>512</v>
      </c>
      <c r="D33" s="72">
        <f>SUM(F20:F24)</f>
        <v>0.27184466019417475</v>
      </c>
      <c r="F33"/>
      <c r="G33"/>
      <c r="I33" s="71" t="s">
        <v>512</v>
      </c>
      <c r="J33" s="72">
        <f>SUM(L20:L24)</f>
        <v>0.21904761904761905</v>
      </c>
      <c r="L33"/>
      <c r="M33"/>
      <c r="O33" s="71" t="s">
        <v>512</v>
      </c>
      <c r="P33" s="72">
        <f>SUM(R20:R24)</f>
        <v>5.8823529411764705E-2</v>
      </c>
      <c r="R33"/>
      <c r="S33"/>
      <c r="U33" s="71" t="s">
        <v>512</v>
      </c>
      <c r="V33" s="72">
        <f>SUM(X20:X24)</f>
        <v>6.8627450980392163E-2</v>
      </c>
      <c r="X33"/>
      <c r="Y33"/>
      <c r="AA33" s="71" t="s">
        <v>512</v>
      </c>
      <c r="AB33" s="72">
        <f>SUM(AD20:AD24)</f>
        <v>0.12000000000000001</v>
      </c>
      <c r="AD33"/>
      <c r="AE33"/>
      <c r="AG33" s="71" t="s">
        <v>512</v>
      </c>
      <c r="AH33" s="72">
        <f>SUM(AJ20:AJ24)</f>
        <v>0.24752475247524752</v>
      </c>
      <c r="AJ33"/>
      <c r="AK33"/>
      <c r="AM33" s="71" t="s">
        <v>512</v>
      </c>
      <c r="AN33" s="72">
        <f>SUM(AP20:AP24)</f>
        <v>0.24509803921568629</v>
      </c>
      <c r="AP33"/>
      <c r="AQ33"/>
      <c r="AS33" s="71" t="s">
        <v>512</v>
      </c>
      <c r="AT33" s="72">
        <f>SUM(AV20:AV24)</f>
        <v>0.27722772277227725</v>
      </c>
      <c r="AV33"/>
      <c r="AW33"/>
      <c r="AY33" s="71" t="s">
        <v>512</v>
      </c>
      <c r="AZ33" s="72">
        <f>SUM(BB20:BB24)</f>
        <v>0.26213592233009708</v>
      </c>
      <c r="BB33"/>
      <c r="BC33"/>
      <c r="BE33" s="71" t="s">
        <v>512</v>
      </c>
      <c r="BF33" s="72">
        <f>SUM(BH20:BH24)</f>
        <v>0.36274509803921567</v>
      </c>
      <c r="BH33"/>
      <c r="BI33"/>
    </row>
    <row r="34" spans="1:61" s="43" customFormat="1" ht="12" customHeight="1">
      <c r="A34" s="43">
        <v>0.95</v>
      </c>
      <c r="C34" s="71" t="s">
        <v>507</v>
      </c>
      <c r="D34" s="72">
        <f>SUM(F25)</f>
        <v>0</v>
      </c>
      <c r="F34"/>
      <c r="G34"/>
      <c r="I34" s="71" t="s">
        <v>507</v>
      </c>
      <c r="J34" s="72">
        <f>SUM(L25)</f>
        <v>0</v>
      </c>
      <c r="L34"/>
      <c r="M34"/>
      <c r="O34" s="71" t="s">
        <v>507</v>
      </c>
      <c r="P34" s="72">
        <f>SUM(R25)</f>
        <v>0</v>
      </c>
      <c r="R34"/>
      <c r="S34"/>
      <c r="U34" s="71" t="s">
        <v>507</v>
      </c>
      <c r="V34" s="72">
        <f>SUM(X25)</f>
        <v>0</v>
      </c>
      <c r="X34"/>
      <c r="Y34"/>
      <c r="AA34" s="71" t="s">
        <v>507</v>
      </c>
      <c r="AB34" s="72">
        <f>SUM(AD25)</f>
        <v>0</v>
      </c>
      <c r="AD34"/>
      <c r="AE34"/>
      <c r="AG34" s="71" t="s">
        <v>507</v>
      </c>
      <c r="AH34" s="72">
        <f>SUM(AJ25)</f>
        <v>0</v>
      </c>
      <c r="AJ34"/>
      <c r="AK34"/>
      <c r="AM34" s="71" t="s">
        <v>507</v>
      </c>
      <c r="AN34" s="72">
        <f>SUM(AP25)</f>
        <v>0</v>
      </c>
      <c r="AP34"/>
      <c r="AQ34"/>
      <c r="AS34" s="71" t="s">
        <v>507</v>
      </c>
      <c r="AT34" s="72">
        <f>SUM(AV25)</f>
        <v>0</v>
      </c>
      <c r="AV34"/>
      <c r="AW34"/>
      <c r="AY34" s="71" t="s">
        <v>507</v>
      </c>
      <c r="AZ34" s="72">
        <f>SUM(BB25)</f>
        <v>9.7087378640776691E-3</v>
      </c>
      <c r="BB34"/>
      <c r="BC34"/>
      <c r="BE34" s="71" t="s">
        <v>507</v>
      </c>
      <c r="BF34" s="72">
        <f>SUM(BH25)</f>
        <v>0</v>
      </c>
      <c r="BH34"/>
      <c r="BI34"/>
    </row>
    <row r="35" spans="1:61" s="43" customFormat="1" ht="12" customHeight="1">
      <c r="C35" s="73"/>
      <c r="D35" s="73"/>
      <c r="F35" s="39"/>
      <c r="G35" s="39"/>
      <c r="K35" s="73"/>
      <c r="L35" s="39"/>
      <c r="M35" s="39"/>
      <c r="Q35" s="73"/>
      <c r="R35" s="39"/>
      <c r="S35" s="39"/>
      <c r="X35" s="39"/>
      <c r="Y35" s="39"/>
      <c r="AC35" s="73"/>
      <c r="AD35" s="39"/>
      <c r="AE35" s="39"/>
      <c r="AI35" s="73"/>
      <c r="AJ35" s="39"/>
      <c r="AK35" s="39"/>
      <c r="AO35" s="73"/>
      <c r="AP35" s="39"/>
      <c r="AQ35" s="39"/>
      <c r="AV35" s="39"/>
      <c r="AW35" s="39"/>
      <c r="BB35" s="39"/>
      <c r="BC35" s="39"/>
      <c r="BG35" s="39"/>
      <c r="BH35" s="39"/>
      <c r="BI35" s="39"/>
    </row>
    <row r="36" spans="1:61">
      <c r="N36" s="74"/>
      <c r="P36" s="74"/>
    </row>
    <row r="37" spans="1:61">
      <c r="N37" s="74"/>
    </row>
    <row r="38" spans="1:61">
      <c r="O38" s="74"/>
      <c r="P38" s="74"/>
    </row>
    <row r="57" spans="3:57">
      <c r="C57" s="39" t="s">
        <v>513</v>
      </c>
      <c r="I57" s="39" t="s">
        <v>513</v>
      </c>
      <c r="O57" s="39" t="s">
        <v>513</v>
      </c>
    </row>
    <row r="58" spans="3:57">
      <c r="U58" s="39" t="s">
        <v>513</v>
      </c>
      <c r="AA58" s="39" t="s">
        <v>513</v>
      </c>
      <c r="AG58" s="39" t="s">
        <v>513</v>
      </c>
      <c r="AM58" s="39" t="s">
        <v>513</v>
      </c>
      <c r="AS58" s="39" t="s">
        <v>514</v>
      </c>
      <c r="AY58" s="39" t="s">
        <v>513</v>
      </c>
      <c r="BE58" s="39" t="s">
        <v>513</v>
      </c>
    </row>
    <row r="60" spans="3:57">
      <c r="C60" s="75"/>
      <c r="D60" s="76"/>
      <c r="E60" s="76"/>
      <c r="F60" s="76"/>
      <c r="G60" s="76"/>
      <c r="H60" s="76"/>
    </row>
    <row r="61" spans="3:57">
      <c r="C61" s="77"/>
      <c r="D61" s="76"/>
      <c r="E61" s="76"/>
      <c r="F61" s="76"/>
      <c r="G61" s="76"/>
      <c r="H61" s="76"/>
    </row>
    <row r="75" spans="3:57">
      <c r="C75" s="39" t="s">
        <v>515</v>
      </c>
      <c r="I75" s="39" t="s">
        <v>513</v>
      </c>
      <c r="O75" s="39" t="s">
        <v>513</v>
      </c>
    </row>
    <row r="76" spans="3:57">
      <c r="U76" s="39" t="s">
        <v>516</v>
      </c>
      <c r="AA76" s="39" t="s">
        <v>515</v>
      </c>
    </row>
    <row r="77" spans="3:57">
      <c r="AG77" s="39" t="s">
        <v>514</v>
      </c>
      <c r="AM77" s="39" t="s">
        <v>514</v>
      </c>
      <c r="AY77" s="39" t="s">
        <v>517</v>
      </c>
      <c r="BE77" s="39" t="s">
        <v>515</v>
      </c>
    </row>
    <row r="93" spans="3:51">
      <c r="C93" s="39" t="s">
        <v>515</v>
      </c>
      <c r="I93" s="39" t="s">
        <v>515</v>
      </c>
      <c r="O93" s="39" t="s">
        <v>515</v>
      </c>
    </row>
    <row r="96" spans="3:51">
      <c r="AM96" s="39" t="s">
        <v>518</v>
      </c>
      <c r="AY96" s="39" t="s">
        <v>519</v>
      </c>
    </row>
  </sheetData>
  <mergeCells count="20">
    <mergeCell ref="AO2:AQ4"/>
    <mergeCell ref="AU2:AW4"/>
    <mergeCell ref="BA2:BC4"/>
    <mergeCell ref="BG2:BI4"/>
    <mergeCell ref="AP1:AR1"/>
    <mergeCell ref="AV1:AX1"/>
    <mergeCell ref="BA1:BC1"/>
    <mergeCell ref="BG1:BI1"/>
    <mergeCell ref="AI2:AK4"/>
    <mergeCell ref="E1:G1"/>
    <mergeCell ref="K1:M1"/>
    <mergeCell ref="Q1:S1"/>
    <mergeCell ref="W1:Y1"/>
    <mergeCell ref="AC1:AE1"/>
    <mergeCell ref="AI1:AK1"/>
    <mergeCell ref="E2:G4"/>
    <mergeCell ref="K2:M4"/>
    <mergeCell ref="Q2:S4"/>
    <mergeCell ref="W2:Y4"/>
    <mergeCell ref="AC2:AE4"/>
  </mergeCells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Complete Data Set</vt:lpstr>
      <vt:lpstr>Pebble Counts</vt:lpstr>
    </vt:vector>
  </TitlesOfParts>
  <Company>Inter-Fluve,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Graca</dc:creator>
  <cp:lastModifiedBy>Gardner</cp:lastModifiedBy>
  <dcterms:created xsi:type="dcterms:W3CDTF">2015-02-04T16:30:39Z</dcterms:created>
  <dcterms:modified xsi:type="dcterms:W3CDTF">2015-02-19T23:17:06Z</dcterms:modified>
</cp:coreProperties>
</file>